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"/>
    </mc:Choice>
  </mc:AlternateContent>
  <xr:revisionPtr revIDLastSave="0" documentId="8_{845DE05C-E0A2-49DB-AA83-CFEB28740740}" xr6:coauthVersionLast="46" xr6:coauthVersionMax="46" xr10:uidLastSave="{00000000-0000-0000-0000-000000000000}"/>
  <bookViews>
    <workbookView xWindow="-2490" yWindow="-15870" windowWidth="25440" windowHeight="15390" xr2:uid="{00000000-000D-0000-FFFF-FFFF00000000}"/>
  </bookViews>
  <sheets>
    <sheet name="fig" sheetId="10" r:id="rId1"/>
    <sheet name="table_count_crdrt" sheetId="11" r:id="rId2"/>
    <sheet name="graph_data" sheetId="7" r:id="rId3"/>
    <sheet name="orig_data" sheetId="6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0" i="11" l="1"/>
  <c r="F20" i="11"/>
  <c r="H20" i="11"/>
  <c r="J20" i="11"/>
  <c r="L20" i="11"/>
  <c r="B13" i="11"/>
  <c r="D13" i="11"/>
  <c r="F13" i="11"/>
  <c r="H13" i="11"/>
  <c r="J13" i="11"/>
  <c r="L13" i="11"/>
  <c r="B15" i="11"/>
  <c r="D15" i="11"/>
  <c r="F15" i="11"/>
  <c r="H15" i="11"/>
  <c r="J15" i="11"/>
  <c r="L15" i="11"/>
  <c r="B8" i="11"/>
  <c r="D8" i="11"/>
  <c r="F8" i="11"/>
  <c r="H8" i="11"/>
  <c r="J8" i="11"/>
  <c r="L8" i="11"/>
  <c r="B10" i="11"/>
  <c r="D10" i="11"/>
  <c r="F10" i="11"/>
  <c r="H10" i="11"/>
  <c r="J10" i="11"/>
  <c r="L10" i="11"/>
  <c r="N28" i="7"/>
  <c r="L36" i="11" s="1"/>
  <c r="N27" i="7"/>
  <c r="L35" i="11" s="1"/>
  <c r="N26" i="7"/>
  <c r="L34" i="11" s="1"/>
  <c r="N25" i="7"/>
  <c r="L33" i="11" s="1"/>
  <c r="N24" i="7"/>
  <c r="L31" i="11" s="1"/>
  <c r="N23" i="7"/>
  <c r="L30" i="11" s="1"/>
  <c r="N22" i="7"/>
  <c r="L29" i="11" s="1"/>
  <c r="N21" i="7"/>
  <c r="L28" i="11" s="1"/>
  <c r="N20" i="7"/>
  <c r="L26" i="11" s="1"/>
  <c r="N19" i="7"/>
  <c r="L25" i="11" s="1"/>
  <c r="N18" i="7"/>
  <c r="L24" i="11" s="1"/>
  <c r="N17" i="7"/>
  <c r="L23" i="11" s="1"/>
  <c r="N16" i="7"/>
  <c r="L21" i="11" s="1"/>
  <c r="N15" i="7"/>
  <c r="N14" i="7"/>
  <c r="L19" i="11" s="1"/>
  <c r="N13" i="7"/>
  <c r="L18" i="11" s="1"/>
  <c r="N12" i="7"/>
  <c r="L16" i="11" s="1"/>
  <c r="N11" i="7"/>
  <c r="N10" i="7"/>
  <c r="L14" i="11" s="1"/>
  <c r="N9" i="7"/>
  <c r="N8" i="7"/>
  <c r="L11" i="11" s="1"/>
  <c r="N7" i="7"/>
  <c r="N6" i="7"/>
  <c r="L9" i="11" s="1"/>
  <c r="N5" i="7"/>
  <c r="L28" i="7"/>
  <c r="J36" i="11" s="1"/>
  <c r="L27" i="7"/>
  <c r="J35" i="11" s="1"/>
  <c r="L26" i="7"/>
  <c r="J34" i="11" s="1"/>
  <c r="L25" i="7"/>
  <c r="J33" i="11" s="1"/>
  <c r="L24" i="7"/>
  <c r="J31" i="11" s="1"/>
  <c r="L23" i="7"/>
  <c r="J30" i="11" s="1"/>
  <c r="L22" i="7"/>
  <c r="J29" i="11" s="1"/>
  <c r="L21" i="7"/>
  <c r="J28" i="11" s="1"/>
  <c r="L20" i="7"/>
  <c r="J26" i="11" s="1"/>
  <c r="L19" i="7"/>
  <c r="J25" i="11" s="1"/>
  <c r="L18" i="7"/>
  <c r="J24" i="11" s="1"/>
  <c r="L17" i="7"/>
  <c r="J23" i="11" s="1"/>
  <c r="L16" i="7"/>
  <c r="J21" i="11" s="1"/>
  <c r="L15" i="7"/>
  <c r="L14" i="7"/>
  <c r="J19" i="11" s="1"/>
  <c r="L13" i="7"/>
  <c r="J18" i="11" s="1"/>
  <c r="L12" i="7"/>
  <c r="J16" i="11" s="1"/>
  <c r="L11" i="7"/>
  <c r="L10" i="7"/>
  <c r="J14" i="11" s="1"/>
  <c r="L9" i="7"/>
  <c r="L8" i="7"/>
  <c r="J11" i="11" s="1"/>
  <c r="L7" i="7"/>
  <c r="L6" i="7"/>
  <c r="J9" i="11" s="1"/>
  <c r="L5" i="7"/>
  <c r="J28" i="7"/>
  <c r="H36" i="11" s="1"/>
  <c r="J27" i="7"/>
  <c r="H35" i="11" s="1"/>
  <c r="J26" i="7"/>
  <c r="H34" i="11" s="1"/>
  <c r="J25" i="7"/>
  <c r="H33" i="11" s="1"/>
  <c r="J24" i="7"/>
  <c r="H31" i="11" s="1"/>
  <c r="J23" i="7"/>
  <c r="H30" i="11" s="1"/>
  <c r="J22" i="7"/>
  <c r="H29" i="11" s="1"/>
  <c r="J21" i="7"/>
  <c r="H28" i="11" s="1"/>
  <c r="J20" i="7"/>
  <c r="H26" i="11" s="1"/>
  <c r="J19" i="7"/>
  <c r="H25" i="11" s="1"/>
  <c r="J18" i="7"/>
  <c r="H24" i="11" s="1"/>
  <c r="J17" i="7"/>
  <c r="H23" i="11" s="1"/>
  <c r="J16" i="7"/>
  <c r="H21" i="11" s="1"/>
  <c r="J15" i="7"/>
  <c r="J14" i="7"/>
  <c r="H19" i="11" s="1"/>
  <c r="J13" i="7"/>
  <c r="H18" i="11" s="1"/>
  <c r="J12" i="7"/>
  <c r="H16" i="11" s="1"/>
  <c r="J11" i="7"/>
  <c r="J10" i="7"/>
  <c r="H14" i="11" s="1"/>
  <c r="J9" i="7"/>
  <c r="J8" i="7"/>
  <c r="H11" i="11" s="1"/>
  <c r="J7" i="7"/>
  <c r="J6" i="7"/>
  <c r="H9" i="11" s="1"/>
  <c r="J5" i="7"/>
  <c r="H28" i="7"/>
  <c r="F36" i="11" s="1"/>
  <c r="H27" i="7"/>
  <c r="F35" i="11" s="1"/>
  <c r="H26" i="7"/>
  <c r="F34" i="11" s="1"/>
  <c r="H25" i="7"/>
  <c r="F33" i="11" s="1"/>
  <c r="H24" i="7"/>
  <c r="F31" i="11" s="1"/>
  <c r="H23" i="7"/>
  <c r="F30" i="11" s="1"/>
  <c r="H22" i="7"/>
  <c r="F29" i="11" s="1"/>
  <c r="H21" i="7"/>
  <c r="F28" i="11" s="1"/>
  <c r="H20" i="7"/>
  <c r="F26" i="11" s="1"/>
  <c r="H19" i="7"/>
  <c r="F25" i="11" s="1"/>
  <c r="H18" i="7"/>
  <c r="F24" i="11" s="1"/>
  <c r="H17" i="7"/>
  <c r="F23" i="11" s="1"/>
  <c r="H16" i="7"/>
  <c r="F21" i="11" s="1"/>
  <c r="H15" i="7"/>
  <c r="H14" i="7"/>
  <c r="F19" i="11" s="1"/>
  <c r="H13" i="7"/>
  <c r="F18" i="11" s="1"/>
  <c r="H12" i="7"/>
  <c r="F16" i="11" s="1"/>
  <c r="H11" i="7"/>
  <c r="H10" i="7"/>
  <c r="F14" i="11" s="1"/>
  <c r="H9" i="7"/>
  <c r="H8" i="7"/>
  <c r="F11" i="11" s="1"/>
  <c r="H7" i="7"/>
  <c r="H6" i="7"/>
  <c r="F9" i="11" s="1"/>
  <c r="H5" i="7"/>
  <c r="F28" i="7"/>
  <c r="D36" i="11" s="1"/>
  <c r="F27" i="7"/>
  <c r="D35" i="11" s="1"/>
  <c r="F26" i="7"/>
  <c r="D34" i="11" s="1"/>
  <c r="F25" i="7"/>
  <c r="D33" i="11" s="1"/>
  <c r="F24" i="7"/>
  <c r="D31" i="11" s="1"/>
  <c r="F23" i="7"/>
  <c r="D30" i="11" s="1"/>
  <c r="F22" i="7"/>
  <c r="D29" i="11" s="1"/>
  <c r="F21" i="7"/>
  <c r="D28" i="11" s="1"/>
  <c r="F20" i="7"/>
  <c r="D26" i="11" s="1"/>
  <c r="F19" i="7"/>
  <c r="D25" i="11" s="1"/>
  <c r="F18" i="7"/>
  <c r="D24" i="11" s="1"/>
  <c r="F17" i="7"/>
  <c r="D23" i="11" s="1"/>
  <c r="F16" i="7"/>
  <c r="D21" i="11" s="1"/>
  <c r="F15" i="7"/>
  <c r="F14" i="7"/>
  <c r="D19" i="11" s="1"/>
  <c r="F13" i="7"/>
  <c r="D18" i="11" s="1"/>
  <c r="F12" i="7"/>
  <c r="D16" i="11" s="1"/>
  <c r="F11" i="7"/>
  <c r="F10" i="7"/>
  <c r="D14" i="11" s="1"/>
  <c r="F9" i="7"/>
  <c r="F8" i="7"/>
  <c r="D11" i="11" s="1"/>
  <c r="F7" i="7"/>
  <c r="F6" i="7"/>
  <c r="D9" i="11" s="1"/>
  <c r="F5" i="7"/>
  <c r="D28" i="7"/>
  <c r="B36" i="11" s="1"/>
  <c r="D27" i="7"/>
  <c r="B35" i="11" s="1"/>
  <c r="D26" i="7"/>
  <c r="B34" i="11" s="1"/>
  <c r="D25" i="7"/>
  <c r="B33" i="11" s="1"/>
  <c r="D24" i="7"/>
  <c r="B31" i="11" s="1"/>
  <c r="D23" i="7"/>
  <c r="B30" i="11" s="1"/>
  <c r="D22" i="7"/>
  <c r="B29" i="11" s="1"/>
  <c r="D21" i="7"/>
  <c r="B28" i="11" s="1"/>
  <c r="D20" i="7"/>
  <c r="B26" i="11" s="1"/>
  <c r="D19" i="7"/>
  <c r="B25" i="11" s="1"/>
  <c r="D18" i="7"/>
  <c r="B24" i="11" s="1"/>
  <c r="D17" i="7"/>
  <c r="B23" i="11" s="1"/>
  <c r="D16" i="7"/>
  <c r="B21" i="11" s="1"/>
  <c r="D15" i="7"/>
  <c r="B20" i="11" s="1"/>
  <c r="D14" i="7"/>
  <c r="B19" i="11" s="1"/>
  <c r="D13" i="7"/>
  <c r="B18" i="11" s="1"/>
  <c r="D12" i="7"/>
  <c r="B16" i="11" s="1"/>
  <c r="D11" i="7"/>
  <c r="D10" i="7"/>
  <c r="B14" i="11" s="1"/>
  <c r="D9" i="7"/>
  <c r="D8" i="7"/>
  <c r="B11" i="11" s="1"/>
  <c r="D7" i="7"/>
  <c r="D6" i="7"/>
  <c r="B9" i="11" s="1"/>
  <c r="D5" i="7"/>
  <c r="O29" i="7" l="1"/>
  <c r="O30" i="7"/>
  <c r="O34" i="7" s="1"/>
  <c r="O31" i="7"/>
  <c r="O35" i="7" s="1"/>
  <c r="O32" i="7"/>
  <c r="O36" i="7" s="1"/>
  <c r="M29" i="7"/>
  <c r="M30" i="7"/>
  <c r="M34" i="7" s="1"/>
  <c r="M31" i="7"/>
  <c r="M35" i="7" s="1"/>
  <c r="M32" i="7"/>
  <c r="M36" i="7" s="1"/>
  <c r="K29" i="7"/>
  <c r="K30" i="7"/>
  <c r="K34" i="7" s="1"/>
  <c r="K31" i="7"/>
  <c r="K35" i="7" s="1"/>
  <c r="K32" i="7"/>
  <c r="K36" i="7" s="1"/>
  <c r="I29" i="7"/>
  <c r="I30" i="7"/>
  <c r="I34" i="7" s="1"/>
  <c r="I31" i="7"/>
  <c r="I35" i="7" s="1"/>
  <c r="I32" i="7"/>
  <c r="I36" i="7" s="1"/>
  <c r="G29" i="7"/>
  <c r="G30" i="7"/>
  <c r="G34" i="7" s="1"/>
  <c r="G31" i="7"/>
  <c r="G35" i="7" s="1"/>
  <c r="G32" i="7"/>
  <c r="G36" i="7" s="1"/>
  <c r="E29" i="7"/>
  <c r="E30" i="7"/>
  <c r="E34" i="7" s="1"/>
  <c r="E31" i="7"/>
  <c r="E35" i="7" s="1"/>
  <c r="E32" i="7"/>
  <c r="E36" i="7" s="1"/>
  <c r="G37" i="7" l="1"/>
  <c r="G38" i="7" s="1"/>
  <c r="G39" i="7" s="1"/>
  <c r="I37" i="7"/>
  <c r="I38" i="7" s="1"/>
  <c r="I39" i="7" s="1"/>
  <c r="M37" i="7"/>
  <c r="M38" i="7" s="1"/>
  <c r="M39" i="7" s="1"/>
  <c r="O37" i="7"/>
  <c r="O38" i="7" s="1"/>
  <c r="O39" i="7" s="1"/>
  <c r="M33" i="7"/>
  <c r="I33" i="7"/>
  <c r="E33" i="7"/>
  <c r="E37" i="7" s="1"/>
  <c r="E38" i="7" s="1"/>
  <c r="E39" i="7" s="1"/>
  <c r="O33" i="7"/>
  <c r="K33" i="7"/>
  <c r="K37" i="7" s="1"/>
  <c r="K38" i="7" s="1"/>
  <c r="K39" i="7" s="1"/>
  <c r="G33" i="7"/>
  <c r="G6" i="7"/>
  <c r="E9" i="11" s="1"/>
  <c r="I6" i="7"/>
  <c r="G9" i="11" s="1"/>
  <c r="K6" i="7"/>
  <c r="I9" i="11" s="1"/>
  <c r="M6" i="7"/>
  <c r="K9" i="11" s="1"/>
  <c r="O6" i="7"/>
  <c r="M9" i="11" s="1"/>
  <c r="G7" i="7"/>
  <c r="E10" i="11" s="1"/>
  <c r="I7" i="7"/>
  <c r="G10" i="11" s="1"/>
  <c r="K7" i="7"/>
  <c r="I10" i="11" s="1"/>
  <c r="M7" i="7"/>
  <c r="K10" i="11" s="1"/>
  <c r="O7" i="7"/>
  <c r="M10" i="11" s="1"/>
  <c r="G8" i="7"/>
  <c r="E11" i="11" s="1"/>
  <c r="I8" i="7"/>
  <c r="G11" i="11" s="1"/>
  <c r="K8" i="7"/>
  <c r="I11" i="11" s="1"/>
  <c r="M8" i="7"/>
  <c r="K11" i="11" s="1"/>
  <c r="O8" i="7"/>
  <c r="M11" i="11" s="1"/>
  <c r="G9" i="7"/>
  <c r="E13" i="11" s="1"/>
  <c r="I9" i="7"/>
  <c r="G13" i="11" s="1"/>
  <c r="K9" i="7"/>
  <c r="I13" i="11" s="1"/>
  <c r="M9" i="7"/>
  <c r="K13" i="11" s="1"/>
  <c r="O9" i="7"/>
  <c r="M13" i="11" s="1"/>
  <c r="G10" i="7"/>
  <c r="E14" i="11" s="1"/>
  <c r="I10" i="7"/>
  <c r="G14" i="11" s="1"/>
  <c r="K10" i="7"/>
  <c r="I14" i="11" s="1"/>
  <c r="M10" i="7"/>
  <c r="K14" i="11" s="1"/>
  <c r="O10" i="7"/>
  <c r="M14" i="11" s="1"/>
  <c r="G11" i="7"/>
  <c r="E15" i="11" s="1"/>
  <c r="I11" i="7"/>
  <c r="G15" i="11" s="1"/>
  <c r="K11" i="7"/>
  <c r="I15" i="11" s="1"/>
  <c r="M11" i="7"/>
  <c r="K15" i="11" s="1"/>
  <c r="O11" i="7"/>
  <c r="M15" i="11" s="1"/>
  <c r="G12" i="7"/>
  <c r="E16" i="11" s="1"/>
  <c r="I12" i="7"/>
  <c r="G16" i="11" s="1"/>
  <c r="K12" i="7"/>
  <c r="I16" i="11" s="1"/>
  <c r="M12" i="7"/>
  <c r="K16" i="11" s="1"/>
  <c r="O12" i="7"/>
  <c r="M16" i="11" s="1"/>
  <c r="G13" i="7"/>
  <c r="E18" i="11" s="1"/>
  <c r="I13" i="7"/>
  <c r="G18" i="11" s="1"/>
  <c r="K13" i="7"/>
  <c r="I18" i="11" s="1"/>
  <c r="M13" i="7"/>
  <c r="K18" i="11" s="1"/>
  <c r="O13" i="7"/>
  <c r="M18" i="11" s="1"/>
  <c r="G14" i="7"/>
  <c r="E19" i="11" s="1"/>
  <c r="I14" i="7"/>
  <c r="G19" i="11" s="1"/>
  <c r="K14" i="7"/>
  <c r="I19" i="11" s="1"/>
  <c r="M14" i="7"/>
  <c r="K19" i="11" s="1"/>
  <c r="O14" i="7"/>
  <c r="M19" i="11" s="1"/>
  <c r="G15" i="7"/>
  <c r="E20" i="11" s="1"/>
  <c r="I15" i="7"/>
  <c r="G20" i="11" s="1"/>
  <c r="K15" i="7"/>
  <c r="I20" i="11" s="1"/>
  <c r="M15" i="7"/>
  <c r="K20" i="11" s="1"/>
  <c r="O15" i="7"/>
  <c r="M20" i="11" s="1"/>
  <c r="G16" i="7"/>
  <c r="E21" i="11" s="1"/>
  <c r="I16" i="7"/>
  <c r="G21" i="11" s="1"/>
  <c r="K16" i="7"/>
  <c r="I21" i="11" s="1"/>
  <c r="M16" i="7"/>
  <c r="K21" i="11" s="1"/>
  <c r="O16" i="7"/>
  <c r="M21" i="11" s="1"/>
  <c r="G17" i="7"/>
  <c r="E23" i="11" s="1"/>
  <c r="I17" i="7"/>
  <c r="G23" i="11" s="1"/>
  <c r="K17" i="7"/>
  <c r="I23" i="11" s="1"/>
  <c r="M17" i="7"/>
  <c r="K23" i="11" s="1"/>
  <c r="O17" i="7"/>
  <c r="M23" i="11" s="1"/>
  <c r="G18" i="7"/>
  <c r="E24" i="11" s="1"/>
  <c r="I18" i="7"/>
  <c r="G24" i="11" s="1"/>
  <c r="K18" i="7"/>
  <c r="I24" i="11" s="1"/>
  <c r="M18" i="7"/>
  <c r="K24" i="11" s="1"/>
  <c r="O18" i="7"/>
  <c r="M24" i="11" s="1"/>
  <c r="G19" i="7"/>
  <c r="E25" i="11" s="1"/>
  <c r="I19" i="7"/>
  <c r="G25" i="11" s="1"/>
  <c r="K19" i="7"/>
  <c r="I25" i="11" s="1"/>
  <c r="M19" i="7"/>
  <c r="K25" i="11" s="1"/>
  <c r="O19" i="7"/>
  <c r="M25" i="11" s="1"/>
  <c r="G20" i="7"/>
  <c r="E26" i="11" s="1"/>
  <c r="I20" i="7"/>
  <c r="G26" i="11" s="1"/>
  <c r="K20" i="7"/>
  <c r="I26" i="11" s="1"/>
  <c r="M20" i="7"/>
  <c r="K26" i="11" s="1"/>
  <c r="O20" i="7"/>
  <c r="M26" i="11" s="1"/>
  <c r="G21" i="7"/>
  <c r="E28" i="11" s="1"/>
  <c r="I21" i="7"/>
  <c r="G28" i="11" s="1"/>
  <c r="K21" i="7"/>
  <c r="I28" i="11" s="1"/>
  <c r="M21" i="7"/>
  <c r="K28" i="11" s="1"/>
  <c r="O21" i="7"/>
  <c r="M28" i="11" s="1"/>
  <c r="G22" i="7"/>
  <c r="E29" i="11" s="1"/>
  <c r="I22" i="7"/>
  <c r="G29" i="11" s="1"/>
  <c r="K22" i="7"/>
  <c r="I29" i="11" s="1"/>
  <c r="M22" i="7"/>
  <c r="K29" i="11" s="1"/>
  <c r="O22" i="7"/>
  <c r="M29" i="11" s="1"/>
  <c r="G23" i="7"/>
  <c r="E30" i="11" s="1"/>
  <c r="I23" i="7"/>
  <c r="G30" i="11" s="1"/>
  <c r="K23" i="7"/>
  <c r="I30" i="11" s="1"/>
  <c r="M23" i="7"/>
  <c r="K30" i="11" s="1"/>
  <c r="O23" i="7"/>
  <c r="M30" i="11" s="1"/>
  <c r="G24" i="7"/>
  <c r="E31" i="11" s="1"/>
  <c r="I24" i="7"/>
  <c r="G31" i="11" s="1"/>
  <c r="K24" i="7"/>
  <c r="I31" i="11" s="1"/>
  <c r="M24" i="7"/>
  <c r="K31" i="11" s="1"/>
  <c r="O24" i="7"/>
  <c r="M31" i="11" s="1"/>
  <c r="G25" i="7"/>
  <c r="E33" i="11" s="1"/>
  <c r="I25" i="7"/>
  <c r="G33" i="11" s="1"/>
  <c r="K25" i="7"/>
  <c r="I33" i="11" s="1"/>
  <c r="M25" i="7"/>
  <c r="K33" i="11" s="1"/>
  <c r="O25" i="7"/>
  <c r="M33" i="11" s="1"/>
  <c r="G26" i="7"/>
  <c r="E34" i="11" s="1"/>
  <c r="I26" i="7"/>
  <c r="G34" i="11" s="1"/>
  <c r="K26" i="7"/>
  <c r="I34" i="11" s="1"/>
  <c r="M26" i="7"/>
  <c r="K34" i="11" s="1"/>
  <c r="O26" i="7"/>
  <c r="M34" i="11" s="1"/>
  <c r="G27" i="7"/>
  <c r="E35" i="11" s="1"/>
  <c r="I27" i="7"/>
  <c r="G35" i="11" s="1"/>
  <c r="K27" i="7"/>
  <c r="I35" i="11" s="1"/>
  <c r="M27" i="7"/>
  <c r="K35" i="11" s="1"/>
  <c r="O27" i="7"/>
  <c r="M35" i="11" s="1"/>
  <c r="G28" i="7"/>
  <c r="E36" i="11" s="1"/>
  <c r="I28" i="7"/>
  <c r="G36" i="11" s="1"/>
  <c r="K28" i="7"/>
  <c r="I36" i="11" s="1"/>
  <c r="M28" i="7"/>
  <c r="K36" i="11" s="1"/>
  <c r="O28" i="7"/>
  <c r="M36" i="11" s="1"/>
  <c r="E6" i="7"/>
  <c r="C9" i="11" s="1"/>
  <c r="E7" i="7"/>
  <c r="C10" i="11" s="1"/>
  <c r="E8" i="7"/>
  <c r="C11" i="11" s="1"/>
  <c r="E9" i="7"/>
  <c r="C13" i="11" s="1"/>
  <c r="E10" i="7"/>
  <c r="C14" i="11" s="1"/>
  <c r="E11" i="7"/>
  <c r="C15" i="11" s="1"/>
  <c r="E12" i="7"/>
  <c r="C16" i="11" s="1"/>
  <c r="E13" i="7"/>
  <c r="C18" i="11" s="1"/>
  <c r="E14" i="7"/>
  <c r="C19" i="11" s="1"/>
  <c r="E15" i="7"/>
  <c r="C20" i="11" s="1"/>
  <c r="E16" i="7"/>
  <c r="C21" i="11" s="1"/>
  <c r="E17" i="7"/>
  <c r="C23" i="11" s="1"/>
  <c r="E18" i="7"/>
  <c r="C24" i="11" s="1"/>
  <c r="E19" i="7"/>
  <c r="C25" i="11" s="1"/>
  <c r="E20" i="7"/>
  <c r="C26" i="11" s="1"/>
  <c r="E21" i="7"/>
  <c r="C28" i="11" s="1"/>
  <c r="E22" i="7"/>
  <c r="C29" i="11" s="1"/>
  <c r="E23" i="7"/>
  <c r="C30" i="11" s="1"/>
  <c r="E24" i="7"/>
  <c r="C31" i="11" s="1"/>
  <c r="E25" i="7"/>
  <c r="C33" i="11" s="1"/>
  <c r="E26" i="7"/>
  <c r="C34" i="11" s="1"/>
  <c r="E27" i="7"/>
  <c r="C35" i="11" s="1"/>
  <c r="E28" i="7"/>
  <c r="C36" i="11" s="1"/>
  <c r="O5" i="7"/>
  <c r="M8" i="11" s="1"/>
  <c r="M5" i="7"/>
  <c r="K8" i="11" s="1"/>
  <c r="K5" i="7"/>
  <c r="I8" i="11" s="1"/>
  <c r="I5" i="7"/>
  <c r="G8" i="11" s="1"/>
  <c r="G5" i="7"/>
  <c r="E8" i="11" s="1"/>
  <c r="E5" i="7"/>
  <c r="C8" i="11" s="1"/>
  <c r="A1" i="7" l="1"/>
</calcChain>
</file>

<file path=xl/sharedStrings.xml><?xml version="1.0" encoding="utf-8"?>
<sst xmlns="http://schemas.openxmlformats.org/spreadsheetml/2006/main" count="890" uniqueCount="57">
  <si>
    <t>area</t>
  </si>
  <si>
    <t>year</t>
  </si>
  <si>
    <t>quart</t>
  </si>
  <si>
    <t>count</t>
  </si>
  <si>
    <t>pop</t>
  </si>
  <si>
    <t>crd_rate</t>
  </si>
  <si>
    <t>lcl_crd_rate</t>
  </si>
  <si>
    <t>ucl_crd_rate</t>
  </si>
  <si>
    <t>Z Manitoba</t>
  </si>
  <si>
    <t>Year</t>
  </si>
  <si>
    <t>Quarter</t>
  </si>
  <si>
    <t xml:space="preserve"> </t>
  </si>
  <si>
    <t>Q1</t>
  </si>
  <si>
    <t>Q2</t>
  </si>
  <si>
    <t>Q3</t>
  </si>
  <si>
    <t>Q4</t>
  </si>
  <si>
    <t xml:space="preserve">  </t>
  </si>
  <si>
    <t>ageg</t>
  </si>
  <si>
    <t>10-14</t>
  </si>
  <si>
    <t>15-64</t>
  </si>
  <si>
    <t>65+</t>
  </si>
  <si>
    <t>Years</t>
  </si>
  <si>
    <t>1-4</t>
  </si>
  <si>
    <t>5-9</t>
  </si>
  <si>
    <t>Data imported:</t>
  </si>
  <si>
    <t>Data location:</t>
  </si>
  <si>
    <t>Crude prescriptions per 1000 people per day: for J01 overall for MB by age groups</t>
  </si>
  <si>
    <t>days</t>
  </si>
  <si>
    <t>\\mchpe.cpe.umanitoba.ca\MCHP\Public\Shared Resources\Project\asp\Analyses\Prescriptions\pres_rate_q_Overall_mb_ageg_crd.html</t>
  </si>
  <si>
    <t>01-04</t>
  </si>
  <si>
    <t>05-09</t>
  </si>
  <si>
    <t>Under 1</t>
  </si>
  <si>
    <t>prob</t>
  </si>
  <si>
    <t>RateY_Rate2011</t>
  </si>
  <si>
    <t>L_RYR2011</t>
  </si>
  <si>
    <t>U_RYR2011</t>
  </si>
  <si>
    <t>prob_2011</t>
  </si>
  <si>
    <t>sign_2011</t>
  </si>
  <si>
    <t>.</t>
  </si>
  <si>
    <t>t</t>
  </si>
  <si>
    <t>Program: S:\asp\prog\RoxanaD\Prescriptions\Pres_rate_q.sas Date: 22FEB2020 8:14:06 User: roxanad Host: SAL-DA-1</t>
  </si>
  <si>
    <t>2011 vs 2016</t>
  </si>
  <si>
    <t>dummy label</t>
  </si>
  <si>
    <t>Notation</t>
  </si>
  <si>
    <t>Final label</t>
  </si>
  <si>
    <t>Notation label</t>
  </si>
  <si>
    <t>Notation final label</t>
  </si>
  <si>
    <t>Counts per day and crude rates per 1,000 people per day</t>
  </si>
  <si>
    <t>Year and Quarter</t>
  </si>
  <si>
    <t>Count</t>
  </si>
  <si>
    <t>Rate</t>
  </si>
  <si>
    <t>Years 1 - 4</t>
  </si>
  <si>
    <t>Years 5 - 9</t>
  </si>
  <si>
    <t>Years 10 - 14</t>
  </si>
  <si>
    <t>Years 15 - 64</t>
  </si>
  <si>
    <t>Age Group (Years)</t>
  </si>
  <si>
    <t>Figure X.X: Quarterly Dispensation Rates for Antibiotics Overall (J01) by Age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</si>
</sst>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9"/>
      <color theme="1"/>
      <name val="Segoe UI"/>
      <family val="2"/>
    </font>
    <font>
      <b/>
      <sz val="9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  <font>
      <sz val="9"/>
      <color theme="1"/>
      <name val="Segoe UI"/>
      <family val="2"/>
    </font>
    <font>
      <b/>
      <sz val="9"/>
      <name val="Arial"/>
      <family val="2"/>
    </font>
    <font>
      <sz val="8"/>
      <color theme="1"/>
      <name val="Segoe UI"/>
      <family val="2"/>
    </font>
    <font>
      <sz val="8"/>
      <name val="Arial"/>
      <family val="2"/>
    </font>
    <font>
      <sz val="9"/>
      <color rgb="FFFF0000"/>
      <name val="Arial"/>
      <family val="2"/>
    </font>
    <font>
      <b/>
      <sz val="9"/>
      <color theme="0"/>
      <name val="Segoe UI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AFBF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3"/>
        <bgColor indexed="64"/>
      </patternFill>
    </fill>
  </fills>
  <borders count="27">
    <border>
      <left/>
      <right/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7"/>
      </right>
      <top style="thin">
        <color theme="0"/>
      </top>
      <bottom/>
      <diagonal/>
    </border>
    <border>
      <left style="thin">
        <color theme="7"/>
      </left>
      <right/>
      <top/>
      <bottom/>
      <diagonal/>
    </border>
    <border>
      <left/>
      <right style="thin">
        <color theme="7"/>
      </right>
      <top/>
      <bottom/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thin">
        <color theme="7"/>
      </left>
      <right style="thin">
        <color rgb="FF00857D"/>
      </right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rgb="FF00857D"/>
      </left>
      <right style="hair">
        <color rgb="FF00857D"/>
      </right>
      <top/>
      <bottom/>
      <diagonal/>
    </border>
    <border>
      <left style="hair">
        <color rgb="FF00857D"/>
      </left>
      <right style="thin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 style="thin">
        <color theme="7"/>
      </left>
      <right style="thin">
        <color rgb="FF00857D"/>
      </right>
      <top/>
      <bottom style="thin">
        <color theme="7"/>
      </bottom>
      <diagonal/>
    </border>
    <border>
      <left style="thin">
        <color rgb="FF00857D"/>
      </left>
      <right style="hair">
        <color rgb="FF00857D"/>
      </right>
      <top/>
      <bottom style="thin">
        <color theme="7"/>
      </bottom>
      <diagonal/>
    </border>
    <border>
      <left style="hair">
        <color rgb="FF00857D"/>
      </left>
      <right style="thin">
        <color theme="7"/>
      </right>
      <top/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hair">
        <color theme="7"/>
      </left>
      <right style="thin">
        <color theme="7"/>
      </right>
      <top/>
      <bottom style="thin">
        <color theme="7"/>
      </bottom>
      <diagonal/>
    </border>
  </borders>
  <cellStyleXfs count="10">
    <xf numFmtId="0" fontId="0" fillId="0" borderId="0"/>
    <xf numFmtId="0" fontId="2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49" fontId="1" fillId="4" borderId="0">
      <alignment vertical="center"/>
    </xf>
    <xf numFmtId="49" fontId="9" fillId="4" borderId="0"/>
    <xf numFmtId="0" fontId="12" fillId="5" borderId="4">
      <alignment horizontal="center" vertical="center" wrapText="1"/>
    </xf>
    <xf numFmtId="49" fontId="1" fillId="6" borderId="0">
      <alignment horizontal="left" vertical="center" indent="1"/>
    </xf>
    <xf numFmtId="0" fontId="1" fillId="4" borderId="15" applyFill="0">
      <alignment horizontal="left" vertical="center" indent="1"/>
    </xf>
    <xf numFmtId="3" fontId="7" fillId="4" borderId="17" applyFill="0">
      <alignment horizontal="right" vertical="center" indent="1"/>
    </xf>
    <xf numFmtId="2" fontId="7" fillId="4" borderId="17" applyFill="0">
      <alignment horizontal="right" vertical="center" indent="1"/>
    </xf>
  </cellStyleXfs>
  <cellXfs count="60">
    <xf numFmtId="0" fontId="0" fillId="0" borderId="0" xfId="0"/>
    <xf numFmtId="0" fontId="0" fillId="0" borderId="0" xfId="0" applyAlignment="1">
      <alignment vertical="center"/>
    </xf>
    <xf numFmtId="14" fontId="0" fillId="0" borderId="0" xfId="0" applyNumberFormat="1"/>
    <xf numFmtId="49" fontId="5" fillId="0" borderId="0" xfId="0" applyNumberFormat="1" applyFont="1" applyAlignment="1">
      <alignment vertical="top"/>
    </xf>
    <xf numFmtId="0" fontId="2" fillId="0" borderId="0" xfId="1" applyAlignment="1">
      <alignment horizontal="left" vertical="top"/>
    </xf>
    <xf numFmtId="0" fontId="3" fillId="2" borderId="0" xfId="0" applyFont="1" applyFill="1" applyAlignment="1">
      <alignment vertical="top"/>
    </xf>
    <xf numFmtId="49" fontId="0" fillId="0" borderId="0" xfId="0" applyNumberFormat="1" applyAlignment="1"/>
    <xf numFmtId="0" fontId="0" fillId="0" borderId="0" xfId="0" applyAlignment="1"/>
    <xf numFmtId="0" fontId="0" fillId="3" borderId="0" xfId="0" applyFill="1" applyAlignment="1"/>
    <xf numFmtId="0" fontId="4" fillId="0" borderId="1" xfId="0" applyFont="1" applyBorder="1" applyAlignment="1">
      <alignment horizontal="center" vertical="top"/>
    </xf>
    <xf numFmtId="49" fontId="4" fillId="0" borderId="2" xfId="0" applyNumberFormat="1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  <xf numFmtId="0" fontId="4" fillId="3" borderId="2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top"/>
    </xf>
    <xf numFmtId="0" fontId="5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horizontal="left" vertical="center" wrapText="1"/>
    </xf>
    <xf numFmtId="0" fontId="0" fillId="0" borderId="0" xfId="0" quotePrefix="1" applyAlignment="1">
      <alignment horizontal="left"/>
    </xf>
    <xf numFmtId="49" fontId="8" fillId="4" borderId="0" xfId="3" applyFont="1" applyFill="1">
      <alignment vertical="center"/>
    </xf>
    <xf numFmtId="49" fontId="10" fillId="4" borderId="0" xfId="4" applyFont="1" applyFill="1" applyAlignment="1"/>
    <xf numFmtId="0" fontId="13" fillId="5" borderId="11" xfId="5" applyFont="1" applyBorder="1">
      <alignment horizontal="center" vertical="center" wrapText="1"/>
    </xf>
    <xf numFmtId="0" fontId="13" fillId="5" borderId="12" xfId="5" applyFont="1" applyBorder="1">
      <alignment horizontal="center" vertical="center" wrapText="1"/>
    </xf>
    <xf numFmtId="0" fontId="14" fillId="4" borderId="16" xfId="7" applyFont="1" applyFill="1" applyBorder="1" applyAlignment="1">
      <alignment horizontal="left" vertical="center" indent="2"/>
    </xf>
    <xf numFmtId="3" fontId="15" fillId="4" borderId="18" xfId="8" applyFont="1" applyFill="1" applyBorder="1">
      <alignment horizontal="right" vertical="center" indent="1"/>
    </xf>
    <xf numFmtId="2" fontId="15" fillId="4" borderId="19" xfId="9" applyFont="1" applyFill="1" applyBorder="1" applyAlignment="1">
      <alignment horizontal="right" vertical="center" indent="2"/>
    </xf>
    <xf numFmtId="3" fontId="15" fillId="4" borderId="20" xfId="8" applyFont="1" applyFill="1" applyBorder="1">
      <alignment horizontal="right" vertical="center" indent="1"/>
    </xf>
    <xf numFmtId="2" fontId="15" fillId="4" borderId="21" xfId="9" applyFont="1" applyFill="1" applyBorder="1" applyAlignment="1">
      <alignment horizontal="right" vertical="center" indent="2"/>
    </xf>
    <xf numFmtId="0" fontId="14" fillId="7" borderId="16" xfId="7" applyFont="1" applyFill="1" applyBorder="1" applyAlignment="1">
      <alignment horizontal="left" vertical="center" indent="2"/>
    </xf>
    <xf numFmtId="3" fontId="15" fillId="7" borderId="18" xfId="8" applyFont="1" applyFill="1" applyBorder="1">
      <alignment horizontal="right" vertical="center" indent="1"/>
    </xf>
    <xf numFmtId="2" fontId="15" fillId="7" borderId="19" xfId="9" applyFont="1" applyFill="1" applyBorder="1" applyAlignment="1">
      <alignment horizontal="right" vertical="center" indent="2"/>
    </xf>
    <xf numFmtId="3" fontId="15" fillId="7" borderId="20" xfId="8" applyFont="1" applyFill="1" applyBorder="1">
      <alignment horizontal="right" vertical="center" indent="1"/>
    </xf>
    <xf numFmtId="2" fontId="15" fillId="7" borderId="21" xfId="9" applyFont="1" applyFill="1" applyBorder="1" applyAlignment="1">
      <alignment horizontal="right" vertical="center" indent="2"/>
    </xf>
    <xf numFmtId="0" fontId="14" fillId="7" borderId="22" xfId="7" applyFont="1" applyFill="1" applyBorder="1" applyAlignment="1">
      <alignment horizontal="left" vertical="center" indent="2"/>
    </xf>
    <xf numFmtId="3" fontId="15" fillId="7" borderId="23" xfId="8" applyFont="1" applyFill="1" applyBorder="1">
      <alignment horizontal="right" vertical="center" indent="1"/>
    </xf>
    <xf numFmtId="2" fontId="15" fillId="7" borderId="24" xfId="9" applyFont="1" applyFill="1" applyBorder="1" applyAlignment="1">
      <alignment horizontal="right" vertical="center" indent="2"/>
    </xf>
    <xf numFmtId="3" fontId="15" fillId="7" borderId="25" xfId="8" applyFont="1" applyFill="1" applyBorder="1">
      <alignment horizontal="right" vertical="center" indent="1"/>
    </xf>
    <xf numFmtId="2" fontId="15" fillId="7" borderId="26" xfId="9" applyFont="1" applyFill="1" applyBorder="1" applyAlignment="1">
      <alignment horizontal="right" vertical="center" indent="2"/>
    </xf>
    <xf numFmtId="0" fontId="4" fillId="0" borderId="0" xfId="0" applyFont="1"/>
    <xf numFmtId="0" fontId="14" fillId="6" borderId="13" xfId="6" applyNumberFormat="1" applyFont="1" applyBorder="1">
      <alignment horizontal="left" vertical="center" indent="1"/>
    </xf>
    <xf numFmtId="2" fontId="14" fillId="6" borderId="0" xfId="6" applyNumberFormat="1" applyFont="1" applyBorder="1">
      <alignment horizontal="left" vertical="center" indent="1"/>
    </xf>
    <xf numFmtId="2" fontId="14" fillId="6" borderId="14" xfId="6" applyNumberFormat="1" applyFont="1" applyBorder="1">
      <alignment horizontal="left" vertical="center" indent="1"/>
    </xf>
    <xf numFmtId="0" fontId="11" fillId="4" borderId="0" xfId="0" applyFont="1" applyFill="1" applyAlignment="1">
      <alignment horizontal="center" vertical="top" wrapText="1"/>
    </xf>
    <xf numFmtId="0" fontId="13" fillId="5" borderId="5" xfId="5" applyFont="1" applyBorder="1" applyAlignment="1">
      <alignment horizontal="left" vertical="center" wrapText="1"/>
    </xf>
    <xf numFmtId="0" fontId="13" fillId="5" borderId="8" xfId="5" applyFont="1" applyBorder="1" applyAlignment="1">
      <alignment horizontal="left" vertical="center" wrapText="1"/>
    </xf>
    <xf numFmtId="0" fontId="13" fillId="5" borderId="10" xfId="5" applyFont="1" applyBorder="1" applyAlignment="1">
      <alignment horizontal="left" vertical="center" wrapText="1"/>
    </xf>
    <xf numFmtId="0" fontId="13" fillId="5" borderId="6" xfId="5" applyFont="1" applyBorder="1">
      <alignment horizontal="center" vertical="center" wrapText="1"/>
    </xf>
    <xf numFmtId="0" fontId="13" fillId="5" borderId="7" xfId="5" applyFont="1" applyBorder="1">
      <alignment horizontal="center" vertical="center" wrapText="1"/>
    </xf>
    <xf numFmtId="0" fontId="13" fillId="5" borderId="4" xfId="5" applyFont="1" applyBorder="1">
      <alignment horizontal="center" vertical="center" wrapText="1"/>
    </xf>
    <xf numFmtId="16" fontId="13" fillId="5" borderId="4" xfId="5" applyNumberFormat="1" applyFont="1" applyBorder="1">
      <alignment horizontal="center" vertical="center" wrapText="1"/>
    </xf>
    <xf numFmtId="0" fontId="13" fillId="5" borderId="9" xfId="5" applyFont="1" applyBorder="1">
      <alignment horizontal="center" vertical="center" wrapText="1"/>
    </xf>
    <xf numFmtId="49" fontId="14" fillId="6" borderId="13" xfId="6" applyFont="1" applyBorder="1">
      <alignment horizontal="left" vertical="center" indent="1"/>
    </xf>
    <xf numFmtId="49" fontId="14" fillId="6" borderId="0" xfId="6" applyFont="1" applyBorder="1">
      <alignment horizontal="left" vertical="center" indent="1"/>
    </xf>
    <xf numFmtId="49" fontId="14" fillId="6" borderId="14" xfId="6" applyFont="1" applyBorder="1">
      <alignment horizontal="left" vertical="center" inden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</cellXfs>
  <cellStyles count="10">
    <cellStyle name="Data#-0 Decimals" xfId="8" xr:uid="{00000000-0005-0000-0000-000000000000}"/>
    <cellStyle name="Data#-2 Decimals" xfId="9" xr:uid="{00000000-0005-0000-0000-000001000000}"/>
    <cellStyle name="Hyperlink" xfId="1" builtinId="8"/>
    <cellStyle name="Hyperlink 2" xfId="2" xr:uid="{00000000-0005-0000-0000-000003000000}"/>
    <cellStyle name="Main heading X" xfId="5" xr:uid="{00000000-0005-0000-0000-000004000000}"/>
    <cellStyle name="Main heading Y" xfId="7" xr:uid="{00000000-0005-0000-0000-000005000000}"/>
    <cellStyle name="Normal" xfId="0" builtinId="0"/>
    <cellStyle name="Sub heading Y" xfId="6" xr:uid="{00000000-0005-0000-0000-000007000000}"/>
    <cellStyle name="Subtitle" xfId="4" xr:uid="{00000000-0005-0000-0000-000008000000}"/>
    <cellStyle name="Table title 2" xfId="3" xr:uid="{00000000-0005-0000-0000-000009000000}"/>
  </cellStyles>
  <dxfs count="3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colors>
    <mruColors>
      <color rgb="FF9292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146738110680533E-2"/>
          <c:y val="0.11684534471359019"/>
          <c:w val="0.93754991097690821"/>
          <c:h val="0.70131057281961895"/>
        </c:manualLayout>
      </c:layout>
      <c:lineChart>
        <c:grouping val="standard"/>
        <c:varyColors val="0"/>
        <c:ser>
          <c:idx val="2"/>
          <c:order val="0"/>
          <c:tx>
            <c:strRef>
              <c:f>graph_data!$E$39</c:f>
              <c:strCache>
                <c:ptCount val="1"/>
                <c:pt idx="0">
                  <c:v>Under 1 (Q1,2)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olid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graph_data!$A$5:$B$28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graph_data!$E$5:$E$28</c:f>
              <c:numCache>
                <c:formatCode>0.00</c:formatCode>
                <c:ptCount val="24"/>
                <c:pt idx="0">
                  <c:v>2.93133</c:v>
                </c:pt>
                <c:pt idx="1">
                  <c:v>2.08629</c:v>
                </c:pt>
                <c:pt idx="2">
                  <c:v>1.5686800000000001</c:v>
                </c:pt>
                <c:pt idx="3">
                  <c:v>2.145</c:v>
                </c:pt>
                <c:pt idx="4">
                  <c:v>2.3010600000000001</c:v>
                </c:pt>
                <c:pt idx="5">
                  <c:v>2.2048100000000002</c:v>
                </c:pt>
                <c:pt idx="6">
                  <c:v>1.6767399999999999</c:v>
                </c:pt>
                <c:pt idx="7">
                  <c:v>2.75712</c:v>
                </c:pt>
                <c:pt idx="8">
                  <c:v>2.4080599999999999</c:v>
                </c:pt>
                <c:pt idx="9">
                  <c:v>1.9154899999999999</c:v>
                </c:pt>
                <c:pt idx="10">
                  <c:v>1.5584100000000001</c:v>
                </c:pt>
                <c:pt idx="11">
                  <c:v>1.91812</c:v>
                </c:pt>
                <c:pt idx="12">
                  <c:v>2.2343099999999998</c:v>
                </c:pt>
                <c:pt idx="13">
                  <c:v>1.8234999999999999</c:v>
                </c:pt>
                <c:pt idx="14">
                  <c:v>1.5916699999999999</c:v>
                </c:pt>
                <c:pt idx="15">
                  <c:v>2.08189</c:v>
                </c:pt>
                <c:pt idx="16">
                  <c:v>2.4973399999999999</c:v>
                </c:pt>
                <c:pt idx="17">
                  <c:v>1.92096</c:v>
                </c:pt>
                <c:pt idx="18">
                  <c:v>1.54508</c:v>
                </c:pt>
                <c:pt idx="19">
                  <c:v>1.8775900000000001</c:v>
                </c:pt>
                <c:pt idx="20">
                  <c:v>2.3638400000000002</c:v>
                </c:pt>
                <c:pt idx="21">
                  <c:v>1.9484699999999999</c:v>
                </c:pt>
                <c:pt idx="22">
                  <c:v>1.48254</c:v>
                </c:pt>
                <c:pt idx="23">
                  <c:v>2.0847799999999999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07-4143-A66F-5D6142FE89B5}"/>
            </c:ext>
          </c:extLst>
        </c:ser>
        <c:ser>
          <c:idx val="3"/>
          <c:order val="1"/>
          <c:tx>
            <c:strRef>
              <c:f>graph_data!$G$39</c:f>
              <c:strCache>
                <c:ptCount val="1"/>
                <c:pt idx="0">
                  <c:v>1-4 (Q1-4)</c:v>
                </c:pt>
              </c:strCache>
            </c:strRef>
          </c:tx>
          <c:spPr>
            <a:ln w="19050">
              <a:solidFill>
                <a:schemeClr val="accent4"/>
              </a:solidFill>
              <a:prstDash val="sysDash"/>
            </a:ln>
          </c:spPr>
          <c:marker>
            <c:symbol val="square"/>
            <c:size val="5"/>
            <c:spPr>
              <a:solidFill>
                <a:schemeClr val="accent4"/>
              </a:solidFill>
              <a:ln w="12700">
                <a:solidFill>
                  <a:schemeClr val="accent4"/>
                </a:solidFill>
              </a:ln>
            </c:spPr>
          </c:marker>
          <c:cat>
            <c:multiLvlStrRef>
              <c:f>graph_data!$A$5:$B$28</c:f>
              <c:multiLvlStrCache>
                <c:ptCount val="24"/>
                <c:lvl>
                  <c:pt idx="0">
                    <c:v> </c:v>
                  </c:pt>
                  <c:pt idx="1">
                    <c:v> </c:v>
                  </c:pt>
                  <c:pt idx="2">
                    <c:v> </c:v>
                  </c:pt>
                  <c:pt idx="3">
                    <c:v> </c:v>
                  </c:pt>
                  <c:pt idx="4">
                    <c:v> </c:v>
                  </c:pt>
                  <c:pt idx="5">
                    <c:v> </c:v>
                  </c:pt>
                  <c:pt idx="6">
                    <c:v> </c:v>
                  </c:pt>
                  <c:pt idx="7">
                    <c:v> </c:v>
                  </c:pt>
                  <c:pt idx="8">
                    <c:v> </c:v>
                  </c:pt>
                  <c:pt idx="9">
                    <c:v> </c:v>
                  </c:pt>
                  <c:pt idx="10">
                    <c:v> </c:v>
                  </c:pt>
                  <c:pt idx="11">
                    <c:v> </c:v>
                  </c:pt>
                  <c:pt idx="12">
                    <c:v> </c:v>
                  </c:pt>
                  <c:pt idx="13">
                    <c:v> </c:v>
                  </c:pt>
                  <c:pt idx="14">
                    <c:v> </c:v>
                  </c:pt>
                  <c:pt idx="15">
                    <c:v> </c:v>
                  </c:pt>
                  <c:pt idx="16">
                    <c:v> </c:v>
                  </c:pt>
                  <c:pt idx="17">
                    <c:v> </c:v>
                  </c:pt>
                  <c:pt idx="18">
                    <c:v> </c:v>
                  </c:pt>
                  <c:pt idx="19">
                    <c:v> </c:v>
                  </c:pt>
                  <c:pt idx="20">
                    <c:v>  </c:v>
                  </c:pt>
                  <c:pt idx="21">
                    <c:v> </c:v>
                  </c:pt>
                  <c:pt idx="22">
                    <c:v> </c:v>
                  </c:pt>
                  <c:pt idx="23">
                    <c:v> </c:v>
                  </c:pt>
                </c:lvl>
                <c:lvl>
                  <c:pt idx="0">
                    <c:v>2011</c:v>
                  </c:pt>
                  <c:pt idx="4">
                    <c:v>2012</c:v>
                  </c:pt>
                  <c:pt idx="8">
                    <c:v>2013</c:v>
                  </c:pt>
                  <c:pt idx="12">
                    <c:v>2014</c:v>
                  </c:pt>
                  <c:pt idx="16">
                    <c:v>2015</c:v>
                  </c:pt>
                  <c:pt idx="20">
                    <c:v>2016</c:v>
                  </c:pt>
                </c:lvl>
              </c:multiLvlStrCache>
            </c:multiLvlStrRef>
          </c:cat>
          <c:val>
            <c:numRef>
              <c:f>graph_data!$G$5:$G$28</c:f>
              <c:numCache>
                <c:formatCode>0.00</c:formatCode>
                <c:ptCount val="24"/>
                <c:pt idx="0">
                  <c:v>3.1417199999999998</c:v>
                </c:pt>
                <c:pt idx="1">
                  <c:v>2.1936399999999998</c:v>
                </c:pt>
                <c:pt idx="2">
                  <c:v>1.82283</c:v>
                </c:pt>
                <c:pt idx="3">
                  <c:v>2.6219199999999998</c:v>
                </c:pt>
                <c:pt idx="4">
                  <c:v>2.60073</c:v>
                </c:pt>
                <c:pt idx="5">
                  <c:v>2.2386699999999999</c:v>
                </c:pt>
                <c:pt idx="6">
                  <c:v>1.8934599999999999</c:v>
                </c:pt>
                <c:pt idx="7">
                  <c:v>3.1669299999999998</c:v>
                </c:pt>
                <c:pt idx="8">
                  <c:v>2.60344</c:v>
                </c:pt>
                <c:pt idx="9">
                  <c:v>2.2631399999999999</c:v>
                </c:pt>
                <c:pt idx="10">
                  <c:v>1.7577499999999999</c:v>
                </c:pt>
                <c:pt idx="11">
                  <c:v>2.34253</c:v>
                </c:pt>
                <c:pt idx="12">
                  <c:v>2.7017799999999998</c:v>
                </c:pt>
                <c:pt idx="13">
                  <c:v>2.0398900000000002</c:v>
                </c:pt>
                <c:pt idx="14">
                  <c:v>1.77858</c:v>
                </c:pt>
                <c:pt idx="15">
                  <c:v>2.52651</c:v>
                </c:pt>
                <c:pt idx="16">
                  <c:v>2.78179</c:v>
                </c:pt>
                <c:pt idx="17">
                  <c:v>2.13124</c:v>
                </c:pt>
                <c:pt idx="18">
                  <c:v>1.6281699999999999</c:v>
                </c:pt>
                <c:pt idx="19">
                  <c:v>2.2246000000000001</c:v>
                </c:pt>
                <c:pt idx="20">
                  <c:v>3.0236900000000002</c:v>
                </c:pt>
                <c:pt idx="21">
                  <c:v>2.1188099999999999</c:v>
                </c:pt>
                <c:pt idx="22">
                  <c:v>1.6558900000000001</c:v>
                </c:pt>
                <c:pt idx="23">
                  <c:v>2.52319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07-4143-A66F-5D6142FE89B5}"/>
            </c:ext>
          </c:extLst>
        </c:ser>
        <c:ser>
          <c:idx val="0"/>
          <c:order val="2"/>
          <c:tx>
            <c:strRef>
              <c:f>graph_data!$I$39</c:f>
              <c:strCache>
                <c:ptCount val="1"/>
                <c:pt idx="0">
                  <c:v>5-9 (Q1-4)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olid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  <a:prstDash val="solid"/>
              </a:ln>
            </c:spPr>
          </c:marker>
          <c:val>
            <c:numRef>
              <c:f>graph_data!$I$5:$I$28</c:f>
              <c:numCache>
                <c:formatCode>0.00</c:formatCode>
                <c:ptCount val="24"/>
                <c:pt idx="0">
                  <c:v>1.8311599999999999</c:v>
                </c:pt>
                <c:pt idx="1">
                  <c:v>1.5200899999999999</c:v>
                </c:pt>
                <c:pt idx="2">
                  <c:v>1.2896799999999999</c:v>
                </c:pt>
                <c:pt idx="3">
                  <c:v>1.6361399999999999</c:v>
                </c:pt>
                <c:pt idx="4">
                  <c:v>1.7178800000000001</c:v>
                </c:pt>
                <c:pt idx="5">
                  <c:v>1.4937800000000001</c:v>
                </c:pt>
                <c:pt idx="6">
                  <c:v>1.33325</c:v>
                </c:pt>
                <c:pt idx="7">
                  <c:v>1.84613</c:v>
                </c:pt>
                <c:pt idx="8">
                  <c:v>1.5831</c:v>
                </c:pt>
                <c:pt idx="9">
                  <c:v>1.5001100000000001</c:v>
                </c:pt>
                <c:pt idx="10">
                  <c:v>1.2178500000000001</c:v>
                </c:pt>
                <c:pt idx="11">
                  <c:v>1.4996</c:v>
                </c:pt>
                <c:pt idx="12">
                  <c:v>1.66289</c:v>
                </c:pt>
                <c:pt idx="13">
                  <c:v>1.3562700000000001</c:v>
                </c:pt>
                <c:pt idx="14">
                  <c:v>1.3418600000000001</c:v>
                </c:pt>
                <c:pt idx="15">
                  <c:v>1.5812900000000001</c:v>
                </c:pt>
                <c:pt idx="16">
                  <c:v>1.8148500000000001</c:v>
                </c:pt>
                <c:pt idx="17">
                  <c:v>1.5354699999999999</c:v>
                </c:pt>
                <c:pt idx="18">
                  <c:v>1.2109799999999999</c:v>
                </c:pt>
                <c:pt idx="19">
                  <c:v>1.4663600000000001</c:v>
                </c:pt>
                <c:pt idx="20">
                  <c:v>1.91042</c:v>
                </c:pt>
                <c:pt idx="21">
                  <c:v>1.4051100000000001</c:v>
                </c:pt>
                <c:pt idx="22">
                  <c:v>1.1811199999999999</c:v>
                </c:pt>
                <c:pt idx="23">
                  <c:v>1.5477700000000001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907-4143-A66F-5D6142FE89B5}"/>
            </c:ext>
          </c:extLst>
        </c:ser>
        <c:ser>
          <c:idx val="1"/>
          <c:order val="3"/>
          <c:tx>
            <c:strRef>
              <c:f>graph_data!$K$39</c:f>
              <c:strCache>
                <c:ptCount val="1"/>
                <c:pt idx="0">
                  <c:v>10-14 (Q1,3)</c:v>
                </c:pt>
              </c:strCache>
            </c:strRef>
          </c:tx>
          <c:spPr>
            <a:ln w="19050">
              <a:solidFill>
                <a:schemeClr val="accent2"/>
              </a:solidFill>
              <a:prstDash val="sysDash"/>
            </a:ln>
          </c:spPr>
          <c:marker>
            <c:symbol val="circle"/>
            <c:size val="5"/>
            <c:spPr>
              <a:solidFill>
                <a:schemeClr val="accent2"/>
              </a:solidFill>
              <a:ln w="12700">
                <a:solidFill>
                  <a:schemeClr val="accent2"/>
                </a:solidFill>
              </a:ln>
            </c:spPr>
          </c:marker>
          <c:val>
            <c:numRef>
              <c:f>graph_data!$K$5:$K$28</c:f>
              <c:numCache>
                <c:formatCode>0.00</c:formatCode>
                <c:ptCount val="24"/>
                <c:pt idx="0">
                  <c:v>1.1997599999999999</c:v>
                </c:pt>
                <c:pt idx="1">
                  <c:v>1.07185</c:v>
                </c:pt>
                <c:pt idx="2">
                  <c:v>0.96977999999999998</c:v>
                </c:pt>
                <c:pt idx="3">
                  <c:v>0.99070000000000003</c:v>
                </c:pt>
                <c:pt idx="4">
                  <c:v>1.0944100000000001</c:v>
                </c:pt>
                <c:pt idx="5">
                  <c:v>1.04837</c:v>
                </c:pt>
                <c:pt idx="6">
                  <c:v>0.98158000000000001</c:v>
                </c:pt>
                <c:pt idx="7">
                  <c:v>1.0943499999999999</c:v>
                </c:pt>
                <c:pt idx="8">
                  <c:v>1.0723</c:v>
                </c:pt>
                <c:pt idx="9">
                  <c:v>1.0246200000000001</c:v>
                </c:pt>
                <c:pt idx="10">
                  <c:v>0.91435</c:v>
                </c:pt>
                <c:pt idx="11">
                  <c:v>0.95028999999999997</c:v>
                </c:pt>
                <c:pt idx="12">
                  <c:v>1.0429999999999999</c:v>
                </c:pt>
                <c:pt idx="13">
                  <c:v>0.98807999999999996</c:v>
                </c:pt>
                <c:pt idx="14">
                  <c:v>1.0033000000000001</c:v>
                </c:pt>
                <c:pt idx="15">
                  <c:v>1.1407099999999999</c:v>
                </c:pt>
                <c:pt idx="16">
                  <c:v>1.2591600000000001</c:v>
                </c:pt>
                <c:pt idx="17">
                  <c:v>1.0863100000000001</c:v>
                </c:pt>
                <c:pt idx="18">
                  <c:v>0.94862999999999997</c:v>
                </c:pt>
                <c:pt idx="19">
                  <c:v>0.92974000000000001</c:v>
                </c:pt>
                <c:pt idx="20">
                  <c:v>1.2421599999999999</c:v>
                </c:pt>
                <c:pt idx="21">
                  <c:v>1.04962</c:v>
                </c:pt>
                <c:pt idx="22">
                  <c:v>0.90666999999999998</c:v>
                </c:pt>
                <c:pt idx="23">
                  <c:v>1.0222100000000001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907-4143-A66F-5D6142FE89B5}"/>
            </c:ext>
          </c:extLst>
        </c:ser>
        <c:ser>
          <c:idx val="4"/>
          <c:order val="4"/>
          <c:tx>
            <c:strRef>
              <c:f>graph_data!$M$39</c:f>
              <c:strCache>
                <c:ptCount val="1"/>
                <c:pt idx="0">
                  <c:v>15-64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olid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graph_data!$M$5:$M$28</c:f>
              <c:numCache>
                <c:formatCode>0.00</c:formatCode>
                <c:ptCount val="24"/>
                <c:pt idx="0">
                  <c:v>1.88575</c:v>
                </c:pt>
                <c:pt idx="1">
                  <c:v>1.71922</c:v>
                </c:pt>
                <c:pt idx="2">
                  <c:v>1.57765</c:v>
                </c:pt>
                <c:pt idx="3">
                  <c:v>1.76281</c:v>
                </c:pt>
                <c:pt idx="4">
                  <c:v>1.85602</c:v>
                </c:pt>
                <c:pt idx="5">
                  <c:v>1.7035</c:v>
                </c:pt>
                <c:pt idx="6">
                  <c:v>1.59998</c:v>
                </c:pt>
                <c:pt idx="7">
                  <c:v>1.81772</c:v>
                </c:pt>
                <c:pt idx="8">
                  <c:v>1.84002</c:v>
                </c:pt>
                <c:pt idx="9">
                  <c:v>1.6918500000000001</c:v>
                </c:pt>
                <c:pt idx="10">
                  <c:v>1.5605800000000001</c:v>
                </c:pt>
                <c:pt idx="11">
                  <c:v>1.7049700000000001</c:v>
                </c:pt>
                <c:pt idx="12">
                  <c:v>1.76928</c:v>
                </c:pt>
                <c:pt idx="13">
                  <c:v>1.6538900000000001</c:v>
                </c:pt>
                <c:pt idx="14">
                  <c:v>1.6616</c:v>
                </c:pt>
                <c:pt idx="15">
                  <c:v>1.7824500000000001</c:v>
                </c:pt>
                <c:pt idx="16">
                  <c:v>1.9303900000000001</c:v>
                </c:pt>
                <c:pt idx="17">
                  <c:v>1.6967000000000001</c:v>
                </c:pt>
                <c:pt idx="18">
                  <c:v>1.6046800000000001</c:v>
                </c:pt>
                <c:pt idx="19">
                  <c:v>1.70852</c:v>
                </c:pt>
                <c:pt idx="20">
                  <c:v>1.90808</c:v>
                </c:pt>
                <c:pt idx="21">
                  <c:v>1.6773100000000001</c:v>
                </c:pt>
                <c:pt idx="22">
                  <c:v>1.60873</c:v>
                </c:pt>
                <c:pt idx="23">
                  <c:v>1.7805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907-4143-A66F-5D6142FE89B5}"/>
            </c:ext>
          </c:extLst>
        </c:ser>
        <c:ser>
          <c:idx val="5"/>
          <c:order val="5"/>
          <c:tx>
            <c:strRef>
              <c:f>graph_data!$O$39</c:f>
              <c:strCache>
                <c:ptCount val="1"/>
                <c:pt idx="0">
                  <c:v>65+ (Q1-4)</c:v>
                </c:pt>
              </c:strCache>
            </c:strRef>
          </c:tx>
          <c:spPr>
            <a:ln w="19050">
              <a:solidFill>
                <a:schemeClr val="accent6"/>
              </a:solidFill>
              <a:prstDash val="sysDash"/>
            </a:ln>
          </c:spPr>
          <c:marker>
            <c:symbol val="triangle"/>
            <c:size val="7"/>
            <c:spPr>
              <a:solidFill>
                <a:schemeClr val="bg1"/>
              </a:solidFill>
              <a:ln w="12700">
                <a:solidFill>
                  <a:schemeClr val="accent6"/>
                </a:solidFill>
              </a:ln>
            </c:spPr>
          </c:marker>
          <c:val>
            <c:numRef>
              <c:f>graph_data!$O$5:$O$28</c:f>
              <c:numCache>
                <c:formatCode>0.00</c:formatCode>
                <c:ptCount val="24"/>
                <c:pt idx="0">
                  <c:v>2.3452899999999999</c:v>
                </c:pt>
                <c:pt idx="1">
                  <c:v>2.2213599999999998</c:v>
                </c:pt>
                <c:pt idx="2">
                  <c:v>2.0787399999999998</c:v>
                </c:pt>
                <c:pt idx="3">
                  <c:v>2.29379</c:v>
                </c:pt>
                <c:pt idx="4">
                  <c:v>2.3304</c:v>
                </c:pt>
                <c:pt idx="5">
                  <c:v>2.2655699999999999</c:v>
                </c:pt>
                <c:pt idx="6">
                  <c:v>2.1438700000000002</c:v>
                </c:pt>
                <c:pt idx="7">
                  <c:v>2.4117500000000001</c:v>
                </c:pt>
                <c:pt idx="8">
                  <c:v>2.3867099999999999</c:v>
                </c:pt>
                <c:pt idx="9">
                  <c:v>2.3245399999999998</c:v>
                </c:pt>
                <c:pt idx="10">
                  <c:v>2.16282</c:v>
                </c:pt>
                <c:pt idx="11">
                  <c:v>2.2830900000000001</c:v>
                </c:pt>
                <c:pt idx="12">
                  <c:v>2.2309399999999999</c:v>
                </c:pt>
                <c:pt idx="13">
                  <c:v>2.2824599999999999</c:v>
                </c:pt>
                <c:pt idx="14">
                  <c:v>2.2180599999999999</c:v>
                </c:pt>
                <c:pt idx="15">
                  <c:v>2.44645</c:v>
                </c:pt>
                <c:pt idx="16">
                  <c:v>2.5861100000000001</c:v>
                </c:pt>
                <c:pt idx="17">
                  <c:v>2.3737400000000002</c:v>
                </c:pt>
                <c:pt idx="18">
                  <c:v>2.1899199999999999</c:v>
                </c:pt>
                <c:pt idx="19">
                  <c:v>2.2923800000000001</c:v>
                </c:pt>
                <c:pt idx="20">
                  <c:v>2.3940000000000001</c:v>
                </c:pt>
                <c:pt idx="21">
                  <c:v>2.32517</c:v>
                </c:pt>
                <c:pt idx="22">
                  <c:v>2.17807</c:v>
                </c:pt>
                <c:pt idx="23">
                  <c:v>2.39886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F907-4143-A66F-5D6142FE89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337024"/>
        <c:axId val="110342912"/>
      </c:lineChart>
      <c:catAx>
        <c:axId val="1103370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crossAx val="110342912"/>
        <c:crosses val="autoZero"/>
        <c:auto val="1"/>
        <c:lblAlgn val="ctr"/>
        <c:lblOffset val="100"/>
        <c:noMultiLvlLbl val="0"/>
      </c:catAx>
      <c:valAx>
        <c:axId val="110342912"/>
        <c:scaling>
          <c:orientation val="minMax"/>
          <c:max val="5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110337024"/>
        <c:crosses val="autoZero"/>
        <c:crossBetween val="midCat"/>
        <c:majorUnit val="1"/>
      </c:valAx>
      <c:spPr>
        <a:ln>
          <a:solidFill>
            <a:schemeClr val="bg1">
              <a:lumMod val="75000"/>
            </a:schemeClr>
          </a:solidFill>
        </a:ln>
      </c:spPr>
    </c:plotArea>
    <c:legend>
      <c:legendPos val="r"/>
      <c:layout>
        <c:manualLayout>
          <c:xMode val="edge"/>
          <c:yMode val="edge"/>
          <c:x val="0.11334790613859835"/>
          <c:y val="0.12562962072489031"/>
          <c:w val="0.18778986954988836"/>
          <c:h val="0.20072440944881889"/>
        </c:manualLayout>
      </c:layout>
      <c:overlay val="0"/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</c:spPr>
      <c:txPr>
        <a:bodyPr/>
        <a:lstStyle/>
        <a:p>
          <a:pPr>
            <a:defRPr sz="800"/>
          </a:pPr>
          <a:endParaRPr lang="en-US"/>
        </a:p>
      </c:txPr>
    </c:legend>
    <c:plotVisOnly val="1"/>
    <c:dispBlanksAs val="gap"/>
    <c:showDLblsOverMax val="0"/>
  </c:chart>
  <c:spPr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anose="020B0502040204020203" pitchFamily="34" charset="0"/>
          <a:cs typeface="Arial" panose="020B0604020202020204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3" tint="-0.499984740745262"/>
  </sheetPr>
  <sheetViews>
    <sheetView tabSelected="1" zoomScale="130" workbookViewId="0"/>
  </sheetViews>
  <pageMargins left="0.7" right="0.7" top="3.1669999999999998" bottom="3.1669999999999998" header="0.3" footer="0.3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4423" cy="415436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0.08466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0"/>
          <a:ext cx="6374423" cy="35169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Figure X.X: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Quarterly Dispensation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Rates for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Antibiotics</a:t>
          </a:r>
          <a:r>
            <a:rPr lang="en-US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Overall (J01) </a:t>
          </a:r>
          <a:r>
            <a:rPr lang="en-US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by Age Group </a:t>
          </a:r>
          <a:br>
            <a:rPr lang="en-US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r>
            <a:rPr lang="en-US" sz="8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  <a:t>Crude rates per 1,000 people per day</a:t>
          </a:r>
        </a:p>
        <a:p xmlns:a="http://schemas.openxmlformats.org/drawingml/2006/main"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br>
            <a:rPr lang="en-US" sz="1000" baseline="0">
              <a:solidFill>
                <a:sysClr val="windowText" lastClr="000000"/>
              </a:solidFill>
              <a:latin typeface="Arial" panose="020B0604020202020204" pitchFamily="34" charset="0"/>
              <a:ea typeface="Segoe UI" panose="020B0502040204020203" pitchFamily="34" charset="0"/>
              <a:cs typeface="Arial" panose="020B0604020202020204" pitchFamily="34" charset="0"/>
            </a:rPr>
          </a:br>
          <a:endParaRPr lang="en-US" sz="1000">
            <a:solidFill>
              <a:sysClr val="windowText" lastClr="000000"/>
            </a:solidFill>
            <a:latin typeface="Arial" panose="020B0604020202020204" pitchFamily="34" charset="0"/>
            <a:ea typeface="Segoe UI" panose="020B0502040204020203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0.03674</cdr:x>
      <cdr:y>0.95302</cdr:y>
    </cdr:from>
    <cdr:to>
      <cdr:x>0.98622</cdr:x>
      <cdr:y>0.99883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34462" y="3963865"/>
          <a:ext cx="6059365" cy="190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700">
              <a:latin typeface="Arial" panose="020B0604020202020204" pitchFamily="34" charset="0"/>
              <a:cs typeface="Arial" panose="020B0604020202020204" pitchFamily="34" charset="0"/>
            </a:rPr>
            <a:t>(Q1,2,3,4) - Indicates statistically significant differences </a:t>
          </a:r>
          <a:r>
            <a:rPr lang="en-CA" sz="700" baseline="0">
              <a:latin typeface="Arial" panose="020B0604020202020204" pitchFamily="34" charset="0"/>
              <a:cs typeface="Arial" panose="020B0604020202020204" pitchFamily="34" charset="0"/>
            </a:rPr>
            <a:t>between corresponding quarters in 2011 and 2016 (p&lt;0.05).</a:t>
          </a:r>
          <a:endParaRPr lang="en-CA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36"/>
  <sheetViews>
    <sheetView workbookViewId="0"/>
  </sheetViews>
  <sheetFormatPr defaultRowHeight="12" x14ac:dyDescent="0.2"/>
  <cols>
    <col min="4" max="4" width="12" customWidth="1"/>
    <col min="10" max="10" width="10.33203125" customWidth="1"/>
    <col min="12" max="12" width="11.1640625" customWidth="1"/>
  </cols>
  <sheetData>
    <row r="1" spans="1:13" x14ac:dyDescent="0.2">
      <c r="A1" s="41" t="s">
        <v>56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</row>
    <row r="2" spans="1:13" x14ac:dyDescent="0.2">
      <c r="A2" s="23" t="s">
        <v>47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x14ac:dyDescent="0.2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x14ac:dyDescent="0.2">
      <c r="A4" s="46" t="s">
        <v>48</v>
      </c>
      <c r="B4" s="49" t="s">
        <v>55</v>
      </c>
      <c r="C4" s="49"/>
      <c r="D4" s="49"/>
      <c r="E4" s="49"/>
      <c r="F4" s="49"/>
      <c r="G4" s="49"/>
      <c r="H4" s="49"/>
      <c r="I4" s="49"/>
      <c r="J4" s="49"/>
      <c r="K4" s="49"/>
      <c r="L4" s="49"/>
      <c r="M4" s="50"/>
    </row>
    <row r="5" spans="1:13" x14ac:dyDescent="0.2">
      <c r="A5" s="47"/>
      <c r="B5" s="51" t="s">
        <v>31</v>
      </c>
      <c r="C5" s="51"/>
      <c r="D5" s="52" t="s">
        <v>51</v>
      </c>
      <c r="E5" s="51"/>
      <c r="F5" s="51" t="s">
        <v>52</v>
      </c>
      <c r="G5" s="51"/>
      <c r="H5" s="51" t="s">
        <v>53</v>
      </c>
      <c r="I5" s="51"/>
      <c r="J5" s="51" t="s">
        <v>54</v>
      </c>
      <c r="K5" s="51"/>
      <c r="L5" s="51" t="s">
        <v>20</v>
      </c>
      <c r="M5" s="53"/>
    </row>
    <row r="6" spans="1:13" x14ac:dyDescent="0.2">
      <c r="A6" s="48"/>
      <c r="B6" s="24" t="s">
        <v>49</v>
      </c>
      <c r="C6" s="24" t="s">
        <v>50</v>
      </c>
      <c r="D6" s="24" t="s">
        <v>49</v>
      </c>
      <c r="E6" s="24" t="s">
        <v>50</v>
      </c>
      <c r="F6" s="24" t="s">
        <v>49</v>
      </c>
      <c r="G6" s="24" t="s">
        <v>50</v>
      </c>
      <c r="H6" s="24" t="s">
        <v>49</v>
      </c>
      <c r="I6" s="24" t="s">
        <v>50</v>
      </c>
      <c r="J6" s="24" t="s">
        <v>49</v>
      </c>
      <c r="K6" s="24" t="s">
        <v>50</v>
      </c>
      <c r="L6" s="24" t="s">
        <v>49</v>
      </c>
      <c r="M6" s="25" t="s">
        <v>50</v>
      </c>
    </row>
    <row r="7" spans="1:13" x14ac:dyDescent="0.2">
      <c r="A7" s="54">
        <v>2011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6"/>
    </row>
    <row r="8" spans="1:13" x14ac:dyDescent="0.2">
      <c r="A8" s="26">
        <v>1</v>
      </c>
      <c r="B8" s="27">
        <f>graph_data!D5</f>
        <v>4176</v>
      </c>
      <c r="C8" s="28">
        <f>graph_data!E5</f>
        <v>2.93133</v>
      </c>
      <c r="D8" s="29">
        <f>graph_data!F5</f>
        <v>18195</v>
      </c>
      <c r="E8" s="30">
        <f>graph_data!G5</f>
        <v>3.1417199999999998</v>
      </c>
      <c r="F8" s="29">
        <f>graph_data!H5</f>
        <v>12520</v>
      </c>
      <c r="G8" s="30">
        <f>graph_data!I5</f>
        <v>1.8311599999999999</v>
      </c>
      <c r="H8" s="29">
        <f>graph_data!J5</f>
        <v>8610</v>
      </c>
      <c r="I8" s="30">
        <f>graph_data!K5</f>
        <v>1.1997599999999999</v>
      </c>
      <c r="J8" s="29">
        <f>graph_data!L5</f>
        <v>142494</v>
      </c>
      <c r="K8" s="30">
        <f>graph_data!M5</f>
        <v>1.88575</v>
      </c>
      <c r="L8" s="29">
        <f>graph_data!N5</f>
        <v>34352</v>
      </c>
      <c r="M8" s="30">
        <f>graph_data!O5</f>
        <v>2.3452899999999999</v>
      </c>
    </row>
    <row r="9" spans="1:13" x14ac:dyDescent="0.2">
      <c r="A9" s="31">
        <v>2</v>
      </c>
      <c r="B9" s="32">
        <f>graph_data!D6</f>
        <v>3001</v>
      </c>
      <c r="C9" s="33">
        <f>graph_data!E6</f>
        <v>2.08629</v>
      </c>
      <c r="D9" s="34">
        <f>graph_data!F6</f>
        <v>12954</v>
      </c>
      <c r="E9" s="35">
        <f>graph_data!G6</f>
        <v>2.1936399999999998</v>
      </c>
      <c r="F9" s="34">
        <f>graph_data!H6</f>
        <v>10545</v>
      </c>
      <c r="G9" s="35">
        <f>graph_data!I6</f>
        <v>1.5200899999999999</v>
      </c>
      <c r="H9" s="34">
        <f>graph_data!J6</f>
        <v>7794</v>
      </c>
      <c r="I9" s="35">
        <f>graph_data!K6</f>
        <v>1.07185</v>
      </c>
      <c r="J9" s="34">
        <f>graph_data!L6</f>
        <v>132249</v>
      </c>
      <c r="K9" s="35">
        <f>graph_data!M6</f>
        <v>1.71922</v>
      </c>
      <c r="L9" s="34">
        <f>graph_data!N6</f>
        <v>33320</v>
      </c>
      <c r="M9" s="35">
        <f>graph_data!O6</f>
        <v>2.2213599999999998</v>
      </c>
    </row>
    <row r="10" spans="1:13" x14ac:dyDescent="0.2">
      <c r="A10" s="26">
        <v>3</v>
      </c>
      <c r="B10" s="27">
        <f>graph_data!D7</f>
        <v>2272</v>
      </c>
      <c r="C10" s="28">
        <f>graph_data!E7</f>
        <v>1.5686800000000001</v>
      </c>
      <c r="D10" s="29">
        <f>graph_data!F7</f>
        <v>10898</v>
      </c>
      <c r="E10" s="30">
        <f>graph_data!G7</f>
        <v>1.82283</v>
      </c>
      <c r="F10" s="29">
        <f>graph_data!H7</f>
        <v>9047</v>
      </c>
      <c r="G10" s="30">
        <f>graph_data!I7</f>
        <v>1.2896799999999999</v>
      </c>
      <c r="H10" s="29">
        <f>graph_data!J7</f>
        <v>7102</v>
      </c>
      <c r="I10" s="30">
        <f>graph_data!K7</f>
        <v>0.96977999999999998</v>
      </c>
      <c r="J10" s="29">
        <f>graph_data!L7</f>
        <v>122538</v>
      </c>
      <c r="K10" s="30">
        <f>graph_data!M7</f>
        <v>1.57765</v>
      </c>
      <c r="L10" s="29">
        <f>graph_data!N7</f>
        <v>31392</v>
      </c>
      <c r="M10" s="30">
        <f>graph_data!O7</f>
        <v>2.0787399999999998</v>
      </c>
    </row>
    <row r="11" spans="1:13" x14ac:dyDescent="0.2">
      <c r="A11" s="31">
        <v>4</v>
      </c>
      <c r="B11" s="32">
        <f>graph_data!D8</f>
        <v>3146</v>
      </c>
      <c r="C11" s="33">
        <f>graph_data!E8</f>
        <v>2.145</v>
      </c>
      <c r="D11" s="34">
        <f>graph_data!F8</f>
        <v>15771</v>
      </c>
      <c r="E11" s="35">
        <f>graph_data!G8</f>
        <v>2.6219199999999998</v>
      </c>
      <c r="F11" s="34">
        <f>graph_data!H8</f>
        <v>11621</v>
      </c>
      <c r="G11" s="35">
        <f>graph_data!I8</f>
        <v>1.6361399999999999</v>
      </c>
      <c r="H11" s="34">
        <f>graph_data!J8</f>
        <v>7285</v>
      </c>
      <c r="I11" s="35">
        <f>graph_data!K8</f>
        <v>0.99070000000000003</v>
      </c>
      <c r="J11" s="34">
        <f>graph_data!L8</f>
        <v>138136</v>
      </c>
      <c r="K11" s="35">
        <f>graph_data!M8</f>
        <v>1.76281</v>
      </c>
      <c r="L11" s="34">
        <f>graph_data!N8</f>
        <v>35231</v>
      </c>
      <c r="M11" s="35">
        <f>graph_data!O8</f>
        <v>2.29379</v>
      </c>
    </row>
    <row r="12" spans="1:13" x14ac:dyDescent="0.2">
      <c r="A12" s="42">
        <v>2012</v>
      </c>
      <c r="B12" s="43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4"/>
    </row>
    <row r="13" spans="1:13" x14ac:dyDescent="0.2">
      <c r="A13" s="26">
        <v>1</v>
      </c>
      <c r="B13" s="27">
        <f>graph_data!D9</f>
        <v>3316</v>
      </c>
      <c r="C13" s="28">
        <f>graph_data!E9</f>
        <v>2.3010600000000001</v>
      </c>
      <c r="D13" s="29">
        <f>graph_data!F9</f>
        <v>15558</v>
      </c>
      <c r="E13" s="30">
        <f>graph_data!G9</f>
        <v>2.60073</v>
      </c>
      <c r="F13" s="29">
        <f>graph_data!H9</f>
        <v>12111</v>
      </c>
      <c r="G13" s="30">
        <f>graph_data!I9</f>
        <v>1.7178800000000001</v>
      </c>
      <c r="H13" s="29">
        <f>graph_data!J9</f>
        <v>7927</v>
      </c>
      <c r="I13" s="30">
        <f>graph_data!K9</f>
        <v>1.0944100000000001</v>
      </c>
      <c r="J13" s="29">
        <f>graph_data!L9</f>
        <v>143954</v>
      </c>
      <c r="K13" s="30">
        <f>graph_data!M9</f>
        <v>1.85602</v>
      </c>
      <c r="L13" s="29">
        <f>graph_data!N9</f>
        <v>35342</v>
      </c>
      <c r="M13" s="30">
        <f>graph_data!O9</f>
        <v>2.3304</v>
      </c>
    </row>
    <row r="14" spans="1:13" x14ac:dyDescent="0.2">
      <c r="A14" s="31">
        <v>2</v>
      </c>
      <c r="B14" s="32">
        <f>graph_data!D10</f>
        <v>3207</v>
      </c>
      <c r="C14" s="33">
        <f>graph_data!E10</f>
        <v>2.2048100000000002</v>
      </c>
      <c r="D14" s="34">
        <f>graph_data!F10</f>
        <v>13442</v>
      </c>
      <c r="E14" s="35">
        <f>graph_data!G10</f>
        <v>2.2386699999999999</v>
      </c>
      <c r="F14" s="34">
        <f>graph_data!H10</f>
        <v>10606</v>
      </c>
      <c r="G14" s="35">
        <f>graph_data!I10</f>
        <v>1.4937800000000001</v>
      </c>
      <c r="H14" s="34">
        <f>graph_data!J10</f>
        <v>7620</v>
      </c>
      <c r="I14" s="35">
        <f>graph_data!K10</f>
        <v>1.04837</v>
      </c>
      <c r="J14" s="34">
        <f>graph_data!L10</f>
        <v>133364</v>
      </c>
      <c r="K14" s="35">
        <f>graph_data!M10</f>
        <v>1.7035</v>
      </c>
      <c r="L14" s="34">
        <f>graph_data!N10</f>
        <v>34909</v>
      </c>
      <c r="M14" s="35">
        <f>graph_data!O10</f>
        <v>2.2655699999999999</v>
      </c>
    </row>
    <row r="15" spans="1:13" x14ac:dyDescent="0.2">
      <c r="A15" s="26">
        <v>3</v>
      </c>
      <c r="B15" s="27">
        <f>graph_data!D11</f>
        <v>2468</v>
      </c>
      <c r="C15" s="28">
        <f>graph_data!E11</f>
        <v>1.6767399999999999</v>
      </c>
      <c r="D15" s="29">
        <f>graph_data!F11</f>
        <v>11461</v>
      </c>
      <c r="E15" s="30">
        <f>graph_data!G11</f>
        <v>1.8934599999999999</v>
      </c>
      <c r="F15" s="29">
        <f>graph_data!H11</f>
        <v>9576</v>
      </c>
      <c r="G15" s="30">
        <f>graph_data!I11</f>
        <v>1.33325</v>
      </c>
      <c r="H15" s="29">
        <f>graph_data!J11</f>
        <v>7171</v>
      </c>
      <c r="I15" s="30">
        <f>graph_data!K11</f>
        <v>0.98158000000000001</v>
      </c>
      <c r="J15" s="29">
        <f>graph_data!L11</f>
        <v>126247</v>
      </c>
      <c r="K15" s="30">
        <f>graph_data!M11</f>
        <v>1.59998</v>
      </c>
      <c r="L15" s="29">
        <f>graph_data!N11</f>
        <v>33422</v>
      </c>
      <c r="M15" s="30">
        <f>graph_data!O11</f>
        <v>2.1438700000000002</v>
      </c>
    </row>
    <row r="16" spans="1:13" x14ac:dyDescent="0.2">
      <c r="A16" s="31">
        <v>4</v>
      </c>
      <c r="B16" s="32">
        <f>graph_data!D12</f>
        <v>4147</v>
      </c>
      <c r="C16" s="33">
        <f>graph_data!E12</f>
        <v>2.75712</v>
      </c>
      <c r="D16" s="34">
        <f>graph_data!F12</f>
        <v>19250</v>
      </c>
      <c r="E16" s="35">
        <f>graph_data!G12</f>
        <v>3.1669299999999998</v>
      </c>
      <c r="F16" s="34">
        <f>graph_data!H12</f>
        <v>13427</v>
      </c>
      <c r="G16" s="35">
        <f>graph_data!I12</f>
        <v>1.84613</v>
      </c>
      <c r="H16" s="34">
        <f>graph_data!J12</f>
        <v>8042</v>
      </c>
      <c r="I16" s="35">
        <f>graph_data!K12</f>
        <v>1.0943499999999999</v>
      </c>
      <c r="J16" s="34">
        <f>graph_data!L12</f>
        <v>144858</v>
      </c>
      <c r="K16" s="35">
        <f>graph_data!M12</f>
        <v>1.81772</v>
      </c>
      <c r="L16" s="34">
        <f>graph_data!N12</f>
        <v>38282</v>
      </c>
      <c r="M16" s="35">
        <f>graph_data!O12</f>
        <v>2.4117500000000001</v>
      </c>
    </row>
    <row r="17" spans="1:13" x14ac:dyDescent="0.2">
      <c r="A17" s="42">
        <v>2013</v>
      </c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4"/>
    </row>
    <row r="18" spans="1:13" x14ac:dyDescent="0.2">
      <c r="A18" s="26">
        <v>1</v>
      </c>
      <c r="B18" s="27">
        <f>graph_data!D13</f>
        <v>3553</v>
      </c>
      <c r="C18" s="28">
        <f>graph_data!E13</f>
        <v>2.4080599999999999</v>
      </c>
      <c r="D18" s="29">
        <f>graph_data!F13</f>
        <v>15471</v>
      </c>
      <c r="E18" s="30">
        <f>graph_data!G13</f>
        <v>2.60344</v>
      </c>
      <c r="F18" s="29">
        <f>graph_data!H13</f>
        <v>11309</v>
      </c>
      <c r="G18" s="30">
        <f>graph_data!I13</f>
        <v>1.5831</v>
      </c>
      <c r="H18" s="29">
        <f>graph_data!J13</f>
        <v>7690</v>
      </c>
      <c r="I18" s="30">
        <f>graph_data!K13</f>
        <v>1.0723</v>
      </c>
      <c r="J18" s="29">
        <f>graph_data!L13</f>
        <v>143555</v>
      </c>
      <c r="K18" s="30">
        <f>graph_data!M13</f>
        <v>1.84002</v>
      </c>
      <c r="L18" s="29">
        <f>graph_data!N13</f>
        <v>37093</v>
      </c>
      <c r="M18" s="30">
        <f>graph_data!O13</f>
        <v>2.3867099999999999</v>
      </c>
    </row>
    <row r="19" spans="1:13" x14ac:dyDescent="0.2">
      <c r="A19" s="31">
        <v>2</v>
      </c>
      <c r="B19" s="32">
        <f>graph_data!D14</f>
        <v>2866</v>
      </c>
      <c r="C19" s="33">
        <f>graph_data!E14</f>
        <v>1.9154899999999999</v>
      </c>
      <c r="D19" s="34">
        <f>graph_data!F14</f>
        <v>13668</v>
      </c>
      <c r="E19" s="35">
        <f>graph_data!G14</f>
        <v>2.2631399999999999</v>
      </c>
      <c r="F19" s="34">
        <f>graph_data!H14</f>
        <v>10917</v>
      </c>
      <c r="G19" s="35">
        <f>graph_data!I14</f>
        <v>1.5001100000000001</v>
      </c>
      <c r="H19" s="34">
        <f>graph_data!J14</f>
        <v>7440</v>
      </c>
      <c r="I19" s="35">
        <f>graph_data!K14</f>
        <v>1.0246200000000001</v>
      </c>
      <c r="J19" s="34">
        <f>graph_data!L14</f>
        <v>134412</v>
      </c>
      <c r="K19" s="35">
        <f>graph_data!M14</f>
        <v>1.6918500000000001</v>
      </c>
      <c r="L19" s="34">
        <f>graph_data!N14</f>
        <v>37069</v>
      </c>
      <c r="M19" s="35">
        <f>graph_data!O14</f>
        <v>2.3245399999999998</v>
      </c>
    </row>
    <row r="20" spans="1:13" x14ac:dyDescent="0.2">
      <c r="A20" s="26">
        <v>3</v>
      </c>
      <c r="B20" s="27">
        <f>graph_data!D15</f>
        <v>2378</v>
      </c>
      <c r="C20" s="28">
        <f>graph_data!E15</f>
        <v>1.5584100000000001</v>
      </c>
      <c r="D20" s="29">
        <f>graph_data!F15</f>
        <v>10707</v>
      </c>
      <c r="E20" s="30">
        <f>graph_data!G15</f>
        <v>1.7577499999999999</v>
      </c>
      <c r="F20" s="29">
        <f>graph_data!H15</f>
        <v>8972</v>
      </c>
      <c r="G20" s="30">
        <f>graph_data!I15</f>
        <v>1.2178500000000001</v>
      </c>
      <c r="H20" s="29">
        <f>graph_data!J15</f>
        <v>6669</v>
      </c>
      <c r="I20" s="30">
        <f>graph_data!K15</f>
        <v>0.91435</v>
      </c>
      <c r="J20" s="29">
        <f>graph_data!L15</f>
        <v>124868</v>
      </c>
      <c r="K20" s="30">
        <f>graph_data!M15</f>
        <v>1.5605800000000001</v>
      </c>
      <c r="L20" s="29">
        <f>graph_data!N15</f>
        <v>34854</v>
      </c>
      <c r="M20" s="30">
        <f>graph_data!O15</f>
        <v>2.16282</v>
      </c>
    </row>
    <row r="21" spans="1:13" x14ac:dyDescent="0.2">
      <c r="A21" s="31">
        <v>4</v>
      </c>
      <c r="B21" s="32">
        <f>graph_data!D16</f>
        <v>2914</v>
      </c>
      <c r="C21" s="33">
        <f>graph_data!E16</f>
        <v>1.91812</v>
      </c>
      <c r="D21" s="34">
        <f>graph_data!F16</f>
        <v>14387</v>
      </c>
      <c r="E21" s="35">
        <f>graph_data!G16</f>
        <v>2.34253</v>
      </c>
      <c r="F21" s="34">
        <f>graph_data!H16</f>
        <v>11183</v>
      </c>
      <c r="G21" s="35">
        <f>graph_data!I16</f>
        <v>1.4996</v>
      </c>
      <c r="H21" s="34">
        <f>graph_data!J16</f>
        <v>6971</v>
      </c>
      <c r="I21" s="35">
        <f>graph_data!K16</f>
        <v>0.95028999999999997</v>
      </c>
      <c r="J21" s="34">
        <f>graph_data!L16</f>
        <v>137612</v>
      </c>
      <c r="K21" s="35">
        <f>graph_data!M16</f>
        <v>1.7049700000000001</v>
      </c>
      <c r="L21" s="34">
        <f>graph_data!N16</f>
        <v>37414</v>
      </c>
      <c r="M21" s="35">
        <f>graph_data!O16</f>
        <v>2.2830900000000001</v>
      </c>
    </row>
    <row r="22" spans="1:13" x14ac:dyDescent="0.2">
      <c r="A22" s="42">
        <v>2014</v>
      </c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4"/>
    </row>
    <row r="23" spans="1:13" x14ac:dyDescent="0.2">
      <c r="A23" s="26">
        <v>1</v>
      </c>
      <c r="B23" s="27">
        <f>graph_data!D17</f>
        <v>3328</v>
      </c>
      <c r="C23" s="28">
        <f>graph_data!E17</f>
        <v>2.2343099999999998</v>
      </c>
      <c r="D23" s="29">
        <f>graph_data!F17</f>
        <v>16193</v>
      </c>
      <c r="E23" s="30">
        <f>graph_data!G17</f>
        <v>2.7017799999999998</v>
      </c>
      <c r="F23" s="29">
        <f>graph_data!H17</f>
        <v>12159</v>
      </c>
      <c r="G23" s="30">
        <f>graph_data!I17</f>
        <v>1.66289</v>
      </c>
      <c r="H23" s="29">
        <f>graph_data!J17</f>
        <v>7474</v>
      </c>
      <c r="I23" s="30">
        <f>graph_data!K17</f>
        <v>1.0429999999999999</v>
      </c>
      <c r="J23" s="29">
        <f>graph_data!L17</f>
        <v>139497</v>
      </c>
      <c r="K23" s="30">
        <f>graph_data!M17</f>
        <v>1.76928</v>
      </c>
      <c r="L23" s="29">
        <f>graph_data!N17</f>
        <v>35787</v>
      </c>
      <c r="M23" s="30">
        <f>graph_data!O17</f>
        <v>2.2309399999999999</v>
      </c>
    </row>
    <row r="24" spans="1:13" x14ac:dyDescent="0.2">
      <c r="A24" s="31">
        <v>2</v>
      </c>
      <c r="B24" s="32">
        <f>graph_data!D18</f>
        <v>2736</v>
      </c>
      <c r="C24" s="33">
        <f>graph_data!E18</f>
        <v>1.8234999999999999</v>
      </c>
      <c r="D24" s="34">
        <f>graph_data!F18</f>
        <v>12409</v>
      </c>
      <c r="E24" s="35">
        <f>graph_data!G18</f>
        <v>2.0398900000000002</v>
      </c>
      <c r="F24" s="34">
        <f>graph_data!H18</f>
        <v>10109</v>
      </c>
      <c r="G24" s="35">
        <f>graph_data!I18</f>
        <v>1.3562700000000001</v>
      </c>
      <c r="H24" s="34">
        <f>graph_data!J18</f>
        <v>7182</v>
      </c>
      <c r="I24" s="35">
        <f>graph_data!K18</f>
        <v>0.98807999999999996</v>
      </c>
      <c r="J24" s="34">
        <f>graph_data!L18</f>
        <v>132670</v>
      </c>
      <c r="K24" s="35">
        <f>graph_data!M18</f>
        <v>1.6538900000000001</v>
      </c>
      <c r="L24" s="34">
        <f>graph_data!N18</f>
        <v>37542</v>
      </c>
      <c r="M24" s="35">
        <f>graph_data!O18</f>
        <v>2.2824599999999999</v>
      </c>
    </row>
    <row r="25" spans="1:13" x14ac:dyDescent="0.2">
      <c r="A25" s="26">
        <v>3</v>
      </c>
      <c r="B25" s="27">
        <f>graph_data!D19</f>
        <v>2404</v>
      </c>
      <c r="C25" s="28">
        <f>graph_data!E19</f>
        <v>1.5916699999999999</v>
      </c>
      <c r="D25" s="29">
        <f>graph_data!F19</f>
        <v>10964</v>
      </c>
      <c r="E25" s="30">
        <f>graph_data!G19</f>
        <v>1.77858</v>
      </c>
      <c r="F25" s="29">
        <f>graph_data!H19</f>
        <v>10154</v>
      </c>
      <c r="G25" s="30">
        <f>graph_data!I19</f>
        <v>1.3418600000000001</v>
      </c>
      <c r="H25" s="29">
        <f>graph_data!J19</f>
        <v>7340</v>
      </c>
      <c r="I25" s="30">
        <f>graph_data!K19</f>
        <v>1.0033000000000001</v>
      </c>
      <c r="J25" s="29">
        <f>graph_data!L19</f>
        <v>134456</v>
      </c>
      <c r="K25" s="30">
        <f>graph_data!M19</f>
        <v>1.6616</v>
      </c>
      <c r="L25" s="29">
        <f>graph_data!N19</f>
        <v>36769</v>
      </c>
      <c r="M25" s="30">
        <f>graph_data!O19</f>
        <v>2.2180599999999999</v>
      </c>
    </row>
    <row r="26" spans="1:13" x14ac:dyDescent="0.2">
      <c r="A26" s="31">
        <v>4</v>
      </c>
      <c r="B26" s="32">
        <f>graph_data!D20</f>
        <v>3181</v>
      </c>
      <c r="C26" s="33">
        <f>graph_data!E20</f>
        <v>2.08189</v>
      </c>
      <c r="D26" s="34">
        <f>graph_data!F20</f>
        <v>15688</v>
      </c>
      <c r="E26" s="35">
        <f>graph_data!G20</f>
        <v>2.52651</v>
      </c>
      <c r="F26" s="34">
        <f>graph_data!H20</f>
        <v>12112</v>
      </c>
      <c r="G26" s="35">
        <f>graph_data!I20</f>
        <v>1.5812900000000001</v>
      </c>
      <c r="H26" s="34">
        <f>graph_data!J20</f>
        <v>8404</v>
      </c>
      <c r="I26" s="35">
        <f>graph_data!K20</f>
        <v>1.1407099999999999</v>
      </c>
      <c r="J26" s="34">
        <f>graph_data!L20</f>
        <v>145475</v>
      </c>
      <c r="K26" s="35">
        <f>graph_data!M20</f>
        <v>1.7824500000000001</v>
      </c>
      <c r="L26" s="34">
        <f>graph_data!N20</f>
        <v>41217</v>
      </c>
      <c r="M26" s="35">
        <f>graph_data!O20</f>
        <v>2.44645</v>
      </c>
    </row>
    <row r="27" spans="1:13" x14ac:dyDescent="0.2">
      <c r="A27" s="42">
        <v>2015</v>
      </c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4"/>
    </row>
    <row r="28" spans="1:13" x14ac:dyDescent="0.2">
      <c r="A28" s="26">
        <v>1</v>
      </c>
      <c r="B28" s="27">
        <f>graph_data!D21</f>
        <v>3729</v>
      </c>
      <c r="C28" s="28">
        <f>graph_data!E21</f>
        <v>2.4973399999999999</v>
      </c>
      <c r="D28" s="29">
        <f>graph_data!F21</f>
        <v>16833</v>
      </c>
      <c r="E28" s="30">
        <f>graph_data!G21</f>
        <v>2.78179</v>
      </c>
      <c r="F28" s="29">
        <f>graph_data!H21</f>
        <v>13642</v>
      </c>
      <c r="G28" s="30">
        <f>graph_data!I21</f>
        <v>1.8148500000000001</v>
      </c>
      <c r="H28" s="29">
        <f>graph_data!J21</f>
        <v>9039</v>
      </c>
      <c r="I28" s="30">
        <f>graph_data!K21</f>
        <v>1.2591600000000001</v>
      </c>
      <c r="J28" s="29">
        <f>graph_data!L21</f>
        <v>153692</v>
      </c>
      <c r="K28" s="30">
        <f>graph_data!M21</f>
        <v>1.9303900000000001</v>
      </c>
      <c r="L28" s="29">
        <f>graph_data!N21</f>
        <v>42488</v>
      </c>
      <c r="M28" s="30">
        <f>graph_data!O21</f>
        <v>2.5861100000000001</v>
      </c>
    </row>
    <row r="29" spans="1:13" x14ac:dyDescent="0.2">
      <c r="A29" s="31">
        <v>2</v>
      </c>
      <c r="B29" s="32">
        <f>graph_data!D22</f>
        <v>2906</v>
      </c>
      <c r="C29" s="33">
        <f>graph_data!E22</f>
        <v>1.92096</v>
      </c>
      <c r="D29" s="34">
        <f>graph_data!F22</f>
        <v>13070</v>
      </c>
      <c r="E29" s="35">
        <f>graph_data!G22</f>
        <v>2.13124</v>
      </c>
      <c r="F29" s="34">
        <f>graph_data!H22</f>
        <v>11762</v>
      </c>
      <c r="G29" s="35">
        <f>graph_data!I22</f>
        <v>1.5354699999999999</v>
      </c>
      <c r="H29" s="34">
        <f>graph_data!J22</f>
        <v>7885</v>
      </c>
      <c r="I29" s="35">
        <f>graph_data!K22</f>
        <v>1.0863100000000001</v>
      </c>
      <c r="J29" s="34">
        <f>graph_data!L22</f>
        <v>137315</v>
      </c>
      <c r="K29" s="35">
        <f>graph_data!M22</f>
        <v>1.6967000000000001</v>
      </c>
      <c r="L29" s="34">
        <f>graph_data!N22</f>
        <v>40014</v>
      </c>
      <c r="M29" s="35">
        <f>graph_data!O22</f>
        <v>2.3737400000000002</v>
      </c>
    </row>
    <row r="30" spans="1:13" x14ac:dyDescent="0.2">
      <c r="A30" s="26">
        <v>3</v>
      </c>
      <c r="B30" s="27">
        <f>graph_data!D23</f>
        <v>2375</v>
      </c>
      <c r="C30" s="28">
        <f>graph_data!E23</f>
        <v>1.54508</v>
      </c>
      <c r="D30" s="29">
        <f>graph_data!F23</f>
        <v>10060</v>
      </c>
      <c r="E30" s="30">
        <f>graph_data!G23</f>
        <v>1.6281699999999999</v>
      </c>
      <c r="F30" s="29">
        <f>graph_data!H23</f>
        <v>9385</v>
      </c>
      <c r="G30" s="30">
        <f>graph_data!I23</f>
        <v>1.2109799999999999</v>
      </c>
      <c r="H30" s="29">
        <f>graph_data!J23</f>
        <v>6929</v>
      </c>
      <c r="I30" s="30">
        <f>graph_data!K23</f>
        <v>0.94862999999999997</v>
      </c>
      <c r="J30" s="29">
        <f>graph_data!L23</f>
        <v>130721</v>
      </c>
      <c r="K30" s="30">
        <f>graph_data!M23</f>
        <v>1.6046800000000001</v>
      </c>
      <c r="L30" s="29">
        <f>graph_data!N23</f>
        <v>37244</v>
      </c>
      <c r="M30" s="30">
        <f>graph_data!O23</f>
        <v>2.1899199999999999</v>
      </c>
    </row>
    <row r="31" spans="1:13" x14ac:dyDescent="0.2">
      <c r="A31" s="31">
        <v>4</v>
      </c>
      <c r="B31" s="32">
        <f>graph_data!D24</f>
        <v>2883</v>
      </c>
      <c r="C31" s="33">
        <f>graph_data!E24</f>
        <v>1.8775900000000001</v>
      </c>
      <c r="D31" s="34">
        <f>graph_data!F24</f>
        <v>13922</v>
      </c>
      <c r="E31" s="35">
        <f>graph_data!G24</f>
        <v>2.2246000000000001</v>
      </c>
      <c r="F31" s="34">
        <f>graph_data!H24</f>
        <v>11483</v>
      </c>
      <c r="G31" s="35">
        <f>graph_data!I24</f>
        <v>1.4663600000000001</v>
      </c>
      <c r="H31" s="34">
        <f>graph_data!J24</f>
        <v>6833</v>
      </c>
      <c r="I31" s="35">
        <f>graph_data!K24</f>
        <v>0.92974000000000001</v>
      </c>
      <c r="J31" s="34">
        <f>graph_data!L24</f>
        <v>140234</v>
      </c>
      <c r="K31" s="35">
        <f>graph_data!M24</f>
        <v>1.70852</v>
      </c>
      <c r="L31" s="34">
        <f>graph_data!N24</f>
        <v>39645</v>
      </c>
      <c r="M31" s="35">
        <f>graph_data!O24</f>
        <v>2.2923800000000001</v>
      </c>
    </row>
    <row r="32" spans="1:13" x14ac:dyDescent="0.2">
      <c r="A32" s="42">
        <v>2016</v>
      </c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4"/>
    </row>
    <row r="33" spans="1:13" x14ac:dyDescent="0.2">
      <c r="A33" s="26">
        <v>1</v>
      </c>
      <c r="B33" s="27">
        <f>graph_data!D25</f>
        <v>3602</v>
      </c>
      <c r="C33" s="28">
        <f>graph_data!E25</f>
        <v>2.3638400000000002</v>
      </c>
      <c r="D33" s="29">
        <f>graph_data!F25</f>
        <v>18729</v>
      </c>
      <c r="E33" s="30">
        <f>graph_data!G25</f>
        <v>3.0236900000000002</v>
      </c>
      <c r="F33" s="29">
        <f>graph_data!H25</f>
        <v>14851</v>
      </c>
      <c r="G33" s="30">
        <f>graph_data!I25</f>
        <v>1.91042</v>
      </c>
      <c r="H33" s="29">
        <f>graph_data!J25</f>
        <v>9049</v>
      </c>
      <c r="I33" s="30">
        <f>graph_data!K25</f>
        <v>1.2421599999999999</v>
      </c>
      <c r="J33" s="29">
        <f>graph_data!L25</f>
        <v>154687</v>
      </c>
      <c r="K33" s="30">
        <f>graph_data!M25</f>
        <v>1.90808</v>
      </c>
      <c r="L33" s="29">
        <f>graph_data!N25</f>
        <v>40952</v>
      </c>
      <c r="M33" s="30">
        <f>graph_data!O25</f>
        <v>2.3940000000000001</v>
      </c>
    </row>
    <row r="34" spans="1:13" x14ac:dyDescent="0.2">
      <c r="A34" s="31">
        <v>2</v>
      </c>
      <c r="B34" s="32">
        <f>graph_data!D26</f>
        <v>3004</v>
      </c>
      <c r="C34" s="33">
        <f>graph_data!E26</f>
        <v>1.9484699999999999</v>
      </c>
      <c r="D34" s="34">
        <f>graph_data!F26</f>
        <v>13203</v>
      </c>
      <c r="E34" s="35">
        <f>graph_data!G26</f>
        <v>2.1188099999999999</v>
      </c>
      <c r="F34" s="34">
        <f>graph_data!H26</f>
        <v>11006</v>
      </c>
      <c r="G34" s="35">
        <f>graph_data!I26</f>
        <v>1.4051100000000001</v>
      </c>
      <c r="H34" s="34">
        <f>graph_data!J26</f>
        <v>7664</v>
      </c>
      <c r="I34" s="35">
        <f>graph_data!K26</f>
        <v>1.04962</v>
      </c>
      <c r="J34" s="34">
        <f>graph_data!L26</f>
        <v>136798</v>
      </c>
      <c r="K34" s="35">
        <f>graph_data!M26</f>
        <v>1.6773100000000001</v>
      </c>
      <c r="L34" s="34">
        <f>graph_data!N26</f>
        <v>40346</v>
      </c>
      <c r="M34" s="35">
        <f>graph_data!O26</f>
        <v>2.32517</v>
      </c>
    </row>
    <row r="35" spans="1:13" x14ac:dyDescent="0.2">
      <c r="A35" s="26">
        <v>3</v>
      </c>
      <c r="B35" s="27">
        <f>graph_data!D27</f>
        <v>2291</v>
      </c>
      <c r="C35" s="28">
        <f>graph_data!E27</f>
        <v>1.48254</v>
      </c>
      <c r="D35" s="29">
        <f>graph_data!F27</f>
        <v>10465</v>
      </c>
      <c r="E35" s="30">
        <f>graph_data!G27</f>
        <v>1.6558900000000001</v>
      </c>
      <c r="F35" s="29">
        <f>graph_data!H27</f>
        <v>9362</v>
      </c>
      <c r="G35" s="30">
        <f>graph_data!I27</f>
        <v>1.1811199999999999</v>
      </c>
      <c r="H35" s="29">
        <f>graph_data!J27</f>
        <v>6678</v>
      </c>
      <c r="I35" s="30">
        <f>graph_data!K27</f>
        <v>0.90666999999999998</v>
      </c>
      <c r="J35" s="29">
        <f>graph_data!L27</f>
        <v>132312</v>
      </c>
      <c r="K35" s="30">
        <f>graph_data!M27</f>
        <v>1.60873</v>
      </c>
      <c r="L35" s="29">
        <f>graph_data!N27</f>
        <v>38170</v>
      </c>
      <c r="M35" s="30">
        <f>graph_data!O27</f>
        <v>2.17807</v>
      </c>
    </row>
    <row r="36" spans="1:13" x14ac:dyDescent="0.2">
      <c r="A36" s="36">
        <v>4</v>
      </c>
      <c r="B36" s="37">
        <f>graph_data!D28</f>
        <v>3251</v>
      </c>
      <c r="C36" s="38">
        <f>graph_data!E28</f>
        <v>2.0847799999999999</v>
      </c>
      <c r="D36" s="39">
        <f>graph_data!F28</f>
        <v>16101</v>
      </c>
      <c r="E36" s="40">
        <f>graph_data!G28</f>
        <v>2.52319</v>
      </c>
      <c r="F36" s="39">
        <f>graph_data!H28</f>
        <v>12368</v>
      </c>
      <c r="G36" s="40">
        <f>graph_data!I28</f>
        <v>1.5477700000000001</v>
      </c>
      <c r="H36" s="39">
        <f>graph_data!J28</f>
        <v>7618</v>
      </c>
      <c r="I36" s="40">
        <f>graph_data!K28</f>
        <v>1.0222100000000001</v>
      </c>
      <c r="J36" s="39">
        <f>graph_data!L28</f>
        <v>147650</v>
      </c>
      <c r="K36" s="40">
        <f>graph_data!M28</f>
        <v>1.7805</v>
      </c>
      <c r="L36" s="39">
        <f>graph_data!N28</f>
        <v>42726</v>
      </c>
      <c r="M36" s="40">
        <f>graph_data!O28</f>
        <v>2.39886</v>
      </c>
    </row>
  </sheetData>
  <mergeCells count="15">
    <mergeCell ref="A32:M32"/>
    <mergeCell ref="A3:M3"/>
    <mergeCell ref="A4:A6"/>
    <mergeCell ref="B4:M4"/>
    <mergeCell ref="B5:C5"/>
    <mergeCell ref="D5:E5"/>
    <mergeCell ref="F5:G5"/>
    <mergeCell ref="H5:I5"/>
    <mergeCell ref="J5:K5"/>
    <mergeCell ref="L5:M5"/>
    <mergeCell ref="A7:M7"/>
    <mergeCell ref="A12:M12"/>
    <mergeCell ref="A17:M17"/>
    <mergeCell ref="A22:M22"/>
    <mergeCell ref="A27:M2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V39"/>
  <sheetViews>
    <sheetView workbookViewId="0">
      <selection activeCell="D25" sqref="D25:O28"/>
    </sheetView>
  </sheetViews>
  <sheetFormatPr defaultColWidth="9.33203125" defaultRowHeight="12" x14ac:dyDescent="0.2"/>
  <cols>
    <col min="1" max="3" width="9.33203125" style="16"/>
    <col min="4" max="4" width="16.6640625" style="16" customWidth="1"/>
    <col min="5" max="6" width="16" style="16" customWidth="1"/>
    <col min="7" max="7" width="13.5" style="16" bestFit="1" customWidth="1"/>
    <col min="8" max="8" width="13.5" style="16" customWidth="1"/>
    <col min="9" max="9" width="13.5" style="16" bestFit="1" customWidth="1"/>
    <col min="10" max="10" width="13.5" style="16" customWidth="1"/>
    <col min="11" max="11" width="13.5" style="16" bestFit="1" customWidth="1"/>
    <col min="12" max="12" width="13.5" style="16" customWidth="1"/>
    <col min="13" max="13" width="15.5" style="16" bestFit="1" customWidth="1"/>
    <col min="14" max="14" width="15.5" style="16" customWidth="1"/>
    <col min="15" max="15" width="14" style="16" bestFit="1" customWidth="1"/>
    <col min="16" max="16384" width="9.33203125" style="16"/>
  </cols>
  <sheetData>
    <row r="1" spans="1:21" x14ac:dyDescent="0.2">
      <c r="A1" s="16" t="str">
        <f>orig_data!IDX</f>
        <v>Crude prescriptions per 1000 people per day: for J01 overall for MB by age groups</v>
      </c>
    </row>
    <row r="2" spans="1:21" x14ac:dyDescent="0.2">
      <c r="E2" s="17" t="s">
        <v>21</v>
      </c>
      <c r="F2" s="17"/>
    </row>
    <row r="3" spans="1:21" x14ac:dyDescent="0.2">
      <c r="A3" s="17" t="s">
        <v>9</v>
      </c>
      <c r="B3" s="17" t="s">
        <v>42</v>
      </c>
      <c r="C3" s="17" t="s">
        <v>10</v>
      </c>
      <c r="D3" s="17"/>
      <c r="E3" s="17" t="s">
        <v>31</v>
      </c>
      <c r="F3" s="17"/>
      <c r="G3" s="18" t="s">
        <v>22</v>
      </c>
      <c r="H3" s="18"/>
      <c r="I3" s="18" t="s">
        <v>23</v>
      </c>
      <c r="J3" s="18"/>
      <c r="K3" s="18" t="s">
        <v>18</v>
      </c>
      <c r="L3" s="18"/>
      <c r="M3" s="18" t="s">
        <v>19</v>
      </c>
      <c r="N3" s="18"/>
      <c r="O3" s="18" t="s">
        <v>20</v>
      </c>
      <c r="P3" s="17"/>
      <c r="Q3" s="18"/>
      <c r="R3" s="18"/>
      <c r="S3" s="18"/>
      <c r="T3" s="18"/>
      <c r="U3" s="18"/>
    </row>
    <row r="4" spans="1:21" x14ac:dyDescent="0.2">
      <c r="A4" s="17"/>
      <c r="B4" s="17"/>
      <c r="C4" s="17"/>
      <c r="D4" s="17" t="s">
        <v>49</v>
      </c>
      <c r="E4" s="17" t="s">
        <v>50</v>
      </c>
      <c r="F4" s="17" t="s">
        <v>49</v>
      </c>
      <c r="G4" s="18" t="s">
        <v>50</v>
      </c>
      <c r="H4" s="18" t="s">
        <v>49</v>
      </c>
      <c r="I4" s="18" t="s">
        <v>50</v>
      </c>
      <c r="J4" s="18" t="s">
        <v>49</v>
      </c>
      <c r="K4" s="18" t="s">
        <v>50</v>
      </c>
      <c r="L4" s="18" t="s">
        <v>49</v>
      </c>
      <c r="M4" s="18" t="s">
        <v>50</v>
      </c>
      <c r="N4" s="18" t="s">
        <v>49</v>
      </c>
      <c r="O4" s="18" t="s">
        <v>50</v>
      </c>
      <c r="P4" s="17"/>
      <c r="Q4" s="18"/>
      <c r="R4" s="18"/>
      <c r="S4" s="18"/>
      <c r="T4" s="18"/>
      <c r="U4" s="18"/>
    </row>
    <row r="5" spans="1:21" x14ac:dyDescent="0.2">
      <c r="A5" s="59">
        <v>2011</v>
      </c>
      <c r="B5" s="16" t="s">
        <v>11</v>
      </c>
      <c r="C5" s="16" t="s">
        <v>12</v>
      </c>
      <c r="D5" s="19">
        <f>orig_data!E7</f>
        <v>4176</v>
      </c>
      <c r="E5" s="19">
        <f>orig_data!G7</f>
        <v>2.93133</v>
      </c>
      <c r="F5" s="19">
        <f>orig_data!E31</f>
        <v>18195</v>
      </c>
      <c r="G5" s="19">
        <f>orig_data!G31</f>
        <v>3.1417199999999998</v>
      </c>
      <c r="H5" s="19">
        <f>orig_data!E55</f>
        <v>12520</v>
      </c>
      <c r="I5" s="19">
        <f>orig_data!G55</f>
        <v>1.8311599999999999</v>
      </c>
      <c r="J5" s="19">
        <f>orig_data!E79</f>
        <v>8610</v>
      </c>
      <c r="K5" s="19">
        <f>orig_data!G79</f>
        <v>1.1997599999999999</v>
      </c>
      <c r="L5" s="19">
        <f>orig_data!E103</f>
        <v>142494</v>
      </c>
      <c r="M5" s="19">
        <f>orig_data!G103</f>
        <v>1.88575</v>
      </c>
      <c r="N5" s="19">
        <f>orig_data!E127</f>
        <v>34352</v>
      </c>
      <c r="O5" s="19">
        <f>orig_data!G127</f>
        <v>2.3452899999999999</v>
      </c>
    </row>
    <row r="6" spans="1:21" x14ac:dyDescent="0.2">
      <c r="A6" s="59"/>
      <c r="B6" s="16" t="s">
        <v>11</v>
      </c>
      <c r="C6" s="16" t="s">
        <v>13</v>
      </c>
      <c r="D6" s="19">
        <f>orig_data!E8</f>
        <v>3001</v>
      </c>
      <c r="E6" s="19">
        <f>orig_data!G8</f>
        <v>2.08629</v>
      </c>
      <c r="F6" s="19">
        <f>orig_data!E32</f>
        <v>12954</v>
      </c>
      <c r="G6" s="19">
        <f>orig_data!G32</f>
        <v>2.1936399999999998</v>
      </c>
      <c r="H6" s="19">
        <f>orig_data!E56</f>
        <v>10545</v>
      </c>
      <c r="I6" s="19">
        <f>orig_data!G56</f>
        <v>1.5200899999999999</v>
      </c>
      <c r="J6" s="19">
        <f>orig_data!E80</f>
        <v>7794</v>
      </c>
      <c r="K6" s="19">
        <f>orig_data!G80</f>
        <v>1.07185</v>
      </c>
      <c r="L6" s="19">
        <f>orig_data!E104</f>
        <v>132249</v>
      </c>
      <c r="M6" s="19">
        <f>orig_data!G104</f>
        <v>1.71922</v>
      </c>
      <c r="N6" s="19">
        <f>orig_data!E128</f>
        <v>33320</v>
      </c>
      <c r="O6" s="19">
        <f>orig_data!G128</f>
        <v>2.2213599999999998</v>
      </c>
    </row>
    <row r="7" spans="1:21" x14ac:dyDescent="0.2">
      <c r="A7" s="59"/>
      <c r="B7" s="16" t="s">
        <v>11</v>
      </c>
      <c r="C7" s="16" t="s">
        <v>14</v>
      </c>
      <c r="D7" s="19">
        <f>orig_data!E9</f>
        <v>2272</v>
      </c>
      <c r="E7" s="19">
        <f>orig_data!G9</f>
        <v>1.5686800000000001</v>
      </c>
      <c r="F7" s="19">
        <f>orig_data!E33</f>
        <v>10898</v>
      </c>
      <c r="G7" s="19">
        <f>orig_data!G33</f>
        <v>1.82283</v>
      </c>
      <c r="H7" s="19">
        <f>orig_data!E57</f>
        <v>9047</v>
      </c>
      <c r="I7" s="19">
        <f>orig_data!G57</f>
        <v>1.2896799999999999</v>
      </c>
      <c r="J7" s="19">
        <f>orig_data!E81</f>
        <v>7102</v>
      </c>
      <c r="K7" s="19">
        <f>orig_data!G81</f>
        <v>0.96977999999999998</v>
      </c>
      <c r="L7" s="19">
        <f>orig_data!E105</f>
        <v>122538</v>
      </c>
      <c r="M7" s="19">
        <f>orig_data!G105</f>
        <v>1.57765</v>
      </c>
      <c r="N7" s="19">
        <f>orig_data!E129</f>
        <v>31392</v>
      </c>
      <c r="O7" s="19">
        <f>orig_data!G129</f>
        <v>2.0787399999999998</v>
      </c>
    </row>
    <row r="8" spans="1:21" x14ac:dyDescent="0.2">
      <c r="A8" s="59"/>
      <c r="B8" s="16" t="s">
        <v>11</v>
      </c>
      <c r="C8" s="16" t="s">
        <v>15</v>
      </c>
      <c r="D8" s="19">
        <f>orig_data!E10</f>
        <v>3146</v>
      </c>
      <c r="E8" s="19">
        <f>orig_data!G10</f>
        <v>2.145</v>
      </c>
      <c r="F8" s="19">
        <f>orig_data!E34</f>
        <v>15771</v>
      </c>
      <c r="G8" s="19">
        <f>orig_data!G34</f>
        <v>2.6219199999999998</v>
      </c>
      <c r="H8" s="19">
        <f>orig_data!E58</f>
        <v>11621</v>
      </c>
      <c r="I8" s="19">
        <f>orig_data!G58</f>
        <v>1.6361399999999999</v>
      </c>
      <c r="J8" s="19">
        <f>orig_data!E82</f>
        <v>7285</v>
      </c>
      <c r="K8" s="19">
        <f>orig_data!G82</f>
        <v>0.99070000000000003</v>
      </c>
      <c r="L8" s="19">
        <f>orig_data!E106</f>
        <v>138136</v>
      </c>
      <c r="M8" s="19">
        <f>orig_data!G106</f>
        <v>1.76281</v>
      </c>
      <c r="N8" s="19">
        <f>orig_data!E130</f>
        <v>35231</v>
      </c>
      <c r="O8" s="19">
        <f>orig_data!G130</f>
        <v>2.29379</v>
      </c>
    </row>
    <row r="9" spans="1:21" x14ac:dyDescent="0.2">
      <c r="A9" s="59">
        <v>2012</v>
      </c>
      <c r="B9" s="16" t="s">
        <v>11</v>
      </c>
      <c r="C9" s="16" t="s">
        <v>12</v>
      </c>
      <c r="D9" s="19">
        <f>orig_data!E11</f>
        <v>3316</v>
      </c>
      <c r="E9" s="19">
        <f>orig_data!G11</f>
        <v>2.3010600000000001</v>
      </c>
      <c r="F9" s="19">
        <f>orig_data!E35</f>
        <v>15558</v>
      </c>
      <c r="G9" s="19">
        <f>orig_data!G35</f>
        <v>2.60073</v>
      </c>
      <c r="H9" s="19">
        <f>orig_data!E59</f>
        <v>12111</v>
      </c>
      <c r="I9" s="19">
        <f>orig_data!G59</f>
        <v>1.7178800000000001</v>
      </c>
      <c r="J9" s="19">
        <f>orig_data!E83</f>
        <v>7927</v>
      </c>
      <c r="K9" s="19">
        <f>orig_data!G83</f>
        <v>1.0944100000000001</v>
      </c>
      <c r="L9" s="19">
        <f>orig_data!E107</f>
        <v>143954</v>
      </c>
      <c r="M9" s="19">
        <f>orig_data!G107</f>
        <v>1.85602</v>
      </c>
      <c r="N9" s="19">
        <f>orig_data!E131</f>
        <v>35342</v>
      </c>
      <c r="O9" s="19">
        <f>orig_data!G131</f>
        <v>2.3304</v>
      </c>
    </row>
    <row r="10" spans="1:21" x14ac:dyDescent="0.2">
      <c r="A10" s="59"/>
      <c r="B10" s="16" t="s">
        <v>11</v>
      </c>
      <c r="C10" s="16" t="s">
        <v>13</v>
      </c>
      <c r="D10" s="19">
        <f>orig_data!E12</f>
        <v>3207</v>
      </c>
      <c r="E10" s="19">
        <f>orig_data!G12</f>
        <v>2.2048100000000002</v>
      </c>
      <c r="F10" s="19">
        <f>orig_data!E36</f>
        <v>13442</v>
      </c>
      <c r="G10" s="19">
        <f>orig_data!G36</f>
        <v>2.2386699999999999</v>
      </c>
      <c r="H10" s="19">
        <f>orig_data!E60</f>
        <v>10606</v>
      </c>
      <c r="I10" s="19">
        <f>orig_data!G60</f>
        <v>1.4937800000000001</v>
      </c>
      <c r="J10" s="19">
        <f>orig_data!E84</f>
        <v>7620</v>
      </c>
      <c r="K10" s="19">
        <f>orig_data!G84</f>
        <v>1.04837</v>
      </c>
      <c r="L10" s="19">
        <f>orig_data!E108</f>
        <v>133364</v>
      </c>
      <c r="M10" s="19">
        <f>orig_data!G108</f>
        <v>1.7035</v>
      </c>
      <c r="N10" s="19">
        <f>orig_data!E132</f>
        <v>34909</v>
      </c>
      <c r="O10" s="19">
        <f>orig_data!G132</f>
        <v>2.2655699999999999</v>
      </c>
    </row>
    <row r="11" spans="1:21" x14ac:dyDescent="0.2">
      <c r="A11" s="59"/>
      <c r="B11" s="16" t="s">
        <v>11</v>
      </c>
      <c r="C11" s="16" t="s">
        <v>14</v>
      </c>
      <c r="D11" s="19">
        <f>orig_data!E13</f>
        <v>2468</v>
      </c>
      <c r="E11" s="19">
        <f>orig_data!G13</f>
        <v>1.6767399999999999</v>
      </c>
      <c r="F11" s="19">
        <f>orig_data!E37</f>
        <v>11461</v>
      </c>
      <c r="G11" s="19">
        <f>orig_data!G37</f>
        <v>1.8934599999999999</v>
      </c>
      <c r="H11" s="19">
        <f>orig_data!E61</f>
        <v>9576</v>
      </c>
      <c r="I11" s="19">
        <f>orig_data!G61</f>
        <v>1.33325</v>
      </c>
      <c r="J11" s="19">
        <f>orig_data!E85</f>
        <v>7171</v>
      </c>
      <c r="K11" s="19">
        <f>orig_data!G85</f>
        <v>0.98158000000000001</v>
      </c>
      <c r="L11" s="19">
        <f>orig_data!E109</f>
        <v>126247</v>
      </c>
      <c r="M11" s="19">
        <f>orig_data!G109</f>
        <v>1.59998</v>
      </c>
      <c r="N11" s="19">
        <f>orig_data!E133</f>
        <v>33422</v>
      </c>
      <c r="O11" s="19">
        <f>orig_data!G133</f>
        <v>2.1438700000000002</v>
      </c>
    </row>
    <row r="12" spans="1:21" x14ac:dyDescent="0.2">
      <c r="A12" s="59"/>
      <c r="B12" s="16" t="s">
        <v>11</v>
      </c>
      <c r="C12" s="16" t="s">
        <v>15</v>
      </c>
      <c r="D12" s="19">
        <f>orig_data!E14</f>
        <v>4147</v>
      </c>
      <c r="E12" s="19">
        <f>orig_data!G14</f>
        <v>2.75712</v>
      </c>
      <c r="F12" s="19">
        <f>orig_data!E38</f>
        <v>19250</v>
      </c>
      <c r="G12" s="19">
        <f>orig_data!G38</f>
        <v>3.1669299999999998</v>
      </c>
      <c r="H12" s="19">
        <f>orig_data!E62</f>
        <v>13427</v>
      </c>
      <c r="I12" s="19">
        <f>orig_data!G62</f>
        <v>1.84613</v>
      </c>
      <c r="J12" s="19">
        <f>orig_data!E86</f>
        <v>8042</v>
      </c>
      <c r="K12" s="19">
        <f>orig_data!G86</f>
        <v>1.0943499999999999</v>
      </c>
      <c r="L12" s="19">
        <f>orig_data!E110</f>
        <v>144858</v>
      </c>
      <c r="M12" s="19">
        <f>orig_data!G110</f>
        <v>1.81772</v>
      </c>
      <c r="N12" s="19">
        <f>orig_data!E134</f>
        <v>38282</v>
      </c>
      <c r="O12" s="19">
        <f>orig_data!G134</f>
        <v>2.4117500000000001</v>
      </c>
    </row>
    <row r="13" spans="1:21" x14ac:dyDescent="0.2">
      <c r="A13" s="59">
        <v>2013</v>
      </c>
      <c r="B13" s="16" t="s">
        <v>11</v>
      </c>
      <c r="C13" s="16" t="s">
        <v>12</v>
      </c>
      <c r="D13" s="19">
        <f>orig_data!E15</f>
        <v>3553</v>
      </c>
      <c r="E13" s="19">
        <f>orig_data!G15</f>
        <v>2.4080599999999999</v>
      </c>
      <c r="F13" s="19">
        <f>orig_data!E39</f>
        <v>15471</v>
      </c>
      <c r="G13" s="19">
        <f>orig_data!G39</f>
        <v>2.60344</v>
      </c>
      <c r="H13" s="19">
        <f>orig_data!E63</f>
        <v>11309</v>
      </c>
      <c r="I13" s="19">
        <f>orig_data!G63</f>
        <v>1.5831</v>
      </c>
      <c r="J13" s="19">
        <f>orig_data!E87</f>
        <v>7690</v>
      </c>
      <c r="K13" s="19">
        <f>orig_data!G87</f>
        <v>1.0723</v>
      </c>
      <c r="L13" s="19">
        <f>orig_data!E111</f>
        <v>143555</v>
      </c>
      <c r="M13" s="19">
        <f>orig_data!G111</f>
        <v>1.84002</v>
      </c>
      <c r="N13" s="19">
        <f>orig_data!E135</f>
        <v>37093</v>
      </c>
      <c r="O13" s="19">
        <f>orig_data!G135</f>
        <v>2.3867099999999999</v>
      </c>
    </row>
    <row r="14" spans="1:21" x14ac:dyDescent="0.2">
      <c r="A14" s="59"/>
      <c r="B14" s="16" t="s">
        <v>11</v>
      </c>
      <c r="C14" s="16" t="s">
        <v>13</v>
      </c>
      <c r="D14" s="19">
        <f>orig_data!E16</f>
        <v>2866</v>
      </c>
      <c r="E14" s="19">
        <f>orig_data!G16</f>
        <v>1.9154899999999999</v>
      </c>
      <c r="F14" s="19">
        <f>orig_data!E40</f>
        <v>13668</v>
      </c>
      <c r="G14" s="19">
        <f>orig_data!G40</f>
        <v>2.2631399999999999</v>
      </c>
      <c r="H14" s="19">
        <f>orig_data!E64</f>
        <v>10917</v>
      </c>
      <c r="I14" s="19">
        <f>orig_data!G64</f>
        <v>1.5001100000000001</v>
      </c>
      <c r="J14" s="19">
        <f>orig_data!E88</f>
        <v>7440</v>
      </c>
      <c r="K14" s="19">
        <f>orig_data!G88</f>
        <v>1.0246200000000001</v>
      </c>
      <c r="L14" s="19">
        <f>orig_data!E112</f>
        <v>134412</v>
      </c>
      <c r="M14" s="19">
        <f>orig_data!G112</f>
        <v>1.6918500000000001</v>
      </c>
      <c r="N14" s="19">
        <f>orig_data!E136</f>
        <v>37069</v>
      </c>
      <c r="O14" s="19">
        <f>orig_data!G136</f>
        <v>2.3245399999999998</v>
      </c>
    </row>
    <row r="15" spans="1:21" x14ac:dyDescent="0.2">
      <c r="A15" s="59"/>
      <c r="B15" s="16" t="s">
        <v>11</v>
      </c>
      <c r="C15" s="16" t="s">
        <v>14</v>
      </c>
      <c r="D15" s="19">
        <f>orig_data!E17</f>
        <v>2378</v>
      </c>
      <c r="E15" s="19">
        <f>orig_data!G17</f>
        <v>1.5584100000000001</v>
      </c>
      <c r="F15" s="19">
        <f>orig_data!E41</f>
        <v>10707</v>
      </c>
      <c r="G15" s="19">
        <f>orig_data!G41</f>
        <v>1.7577499999999999</v>
      </c>
      <c r="H15" s="19">
        <f>orig_data!E65</f>
        <v>8972</v>
      </c>
      <c r="I15" s="19">
        <f>orig_data!G65</f>
        <v>1.2178500000000001</v>
      </c>
      <c r="J15" s="19">
        <f>orig_data!E89</f>
        <v>6669</v>
      </c>
      <c r="K15" s="19">
        <f>orig_data!G89</f>
        <v>0.91435</v>
      </c>
      <c r="L15" s="19">
        <f>orig_data!E113</f>
        <v>124868</v>
      </c>
      <c r="M15" s="19">
        <f>orig_data!G113</f>
        <v>1.5605800000000001</v>
      </c>
      <c r="N15" s="19">
        <f>orig_data!E137</f>
        <v>34854</v>
      </c>
      <c r="O15" s="19">
        <f>orig_data!G137</f>
        <v>2.16282</v>
      </c>
    </row>
    <row r="16" spans="1:21" x14ac:dyDescent="0.2">
      <c r="A16" s="59"/>
      <c r="B16" s="16" t="s">
        <v>11</v>
      </c>
      <c r="C16" s="16" t="s">
        <v>15</v>
      </c>
      <c r="D16" s="19">
        <f>orig_data!E18</f>
        <v>2914</v>
      </c>
      <c r="E16" s="19">
        <f>orig_data!G18</f>
        <v>1.91812</v>
      </c>
      <c r="F16" s="19">
        <f>orig_data!E42</f>
        <v>14387</v>
      </c>
      <c r="G16" s="19">
        <f>orig_data!G42</f>
        <v>2.34253</v>
      </c>
      <c r="H16" s="19">
        <f>orig_data!E66</f>
        <v>11183</v>
      </c>
      <c r="I16" s="19">
        <f>orig_data!G66</f>
        <v>1.4996</v>
      </c>
      <c r="J16" s="19">
        <f>orig_data!E90</f>
        <v>6971</v>
      </c>
      <c r="K16" s="19">
        <f>orig_data!G90</f>
        <v>0.95028999999999997</v>
      </c>
      <c r="L16" s="19">
        <f>orig_data!E114</f>
        <v>137612</v>
      </c>
      <c r="M16" s="19">
        <f>orig_data!G114</f>
        <v>1.7049700000000001</v>
      </c>
      <c r="N16" s="19">
        <f>orig_data!E138</f>
        <v>37414</v>
      </c>
      <c r="O16" s="19">
        <f>orig_data!G138</f>
        <v>2.2830900000000001</v>
      </c>
    </row>
    <row r="17" spans="1:22" x14ac:dyDescent="0.2">
      <c r="A17" s="59">
        <v>2014</v>
      </c>
      <c r="B17" s="16" t="s">
        <v>11</v>
      </c>
      <c r="C17" s="16" t="s">
        <v>12</v>
      </c>
      <c r="D17" s="19">
        <f>orig_data!E19</f>
        <v>3328</v>
      </c>
      <c r="E17" s="19">
        <f>orig_data!G19</f>
        <v>2.2343099999999998</v>
      </c>
      <c r="F17" s="19">
        <f>orig_data!E43</f>
        <v>16193</v>
      </c>
      <c r="G17" s="19">
        <f>orig_data!G43</f>
        <v>2.7017799999999998</v>
      </c>
      <c r="H17" s="19">
        <f>orig_data!E67</f>
        <v>12159</v>
      </c>
      <c r="I17" s="19">
        <f>orig_data!G67</f>
        <v>1.66289</v>
      </c>
      <c r="J17" s="19">
        <f>orig_data!E91</f>
        <v>7474</v>
      </c>
      <c r="K17" s="19">
        <f>orig_data!G91</f>
        <v>1.0429999999999999</v>
      </c>
      <c r="L17" s="19">
        <f>orig_data!E115</f>
        <v>139497</v>
      </c>
      <c r="M17" s="19">
        <f>orig_data!G115</f>
        <v>1.76928</v>
      </c>
      <c r="N17" s="19">
        <f>orig_data!E139</f>
        <v>35787</v>
      </c>
      <c r="O17" s="19">
        <f>orig_data!G139</f>
        <v>2.2309399999999999</v>
      </c>
    </row>
    <row r="18" spans="1:22" x14ac:dyDescent="0.2">
      <c r="A18" s="59"/>
      <c r="B18" s="16" t="s">
        <v>11</v>
      </c>
      <c r="C18" s="16" t="s">
        <v>13</v>
      </c>
      <c r="D18" s="19">
        <f>orig_data!E20</f>
        <v>2736</v>
      </c>
      <c r="E18" s="19">
        <f>orig_data!G20</f>
        <v>1.8234999999999999</v>
      </c>
      <c r="F18" s="19">
        <f>orig_data!E44</f>
        <v>12409</v>
      </c>
      <c r="G18" s="19">
        <f>orig_data!G44</f>
        <v>2.0398900000000002</v>
      </c>
      <c r="H18" s="19">
        <f>orig_data!E68</f>
        <v>10109</v>
      </c>
      <c r="I18" s="19">
        <f>orig_data!G68</f>
        <v>1.3562700000000001</v>
      </c>
      <c r="J18" s="19">
        <f>orig_data!E92</f>
        <v>7182</v>
      </c>
      <c r="K18" s="19">
        <f>orig_data!G92</f>
        <v>0.98807999999999996</v>
      </c>
      <c r="L18" s="19">
        <f>orig_data!E116</f>
        <v>132670</v>
      </c>
      <c r="M18" s="19">
        <f>orig_data!G116</f>
        <v>1.6538900000000001</v>
      </c>
      <c r="N18" s="19">
        <f>orig_data!E140</f>
        <v>37542</v>
      </c>
      <c r="O18" s="19">
        <f>orig_data!G140</f>
        <v>2.2824599999999999</v>
      </c>
    </row>
    <row r="19" spans="1:22" x14ac:dyDescent="0.2">
      <c r="A19" s="59"/>
      <c r="B19" s="16" t="s">
        <v>11</v>
      </c>
      <c r="C19" s="16" t="s">
        <v>14</v>
      </c>
      <c r="D19" s="19">
        <f>orig_data!E21</f>
        <v>2404</v>
      </c>
      <c r="E19" s="19">
        <f>orig_data!G21</f>
        <v>1.5916699999999999</v>
      </c>
      <c r="F19" s="19">
        <f>orig_data!E45</f>
        <v>10964</v>
      </c>
      <c r="G19" s="19">
        <f>orig_data!G45</f>
        <v>1.77858</v>
      </c>
      <c r="H19" s="19">
        <f>orig_data!E69</f>
        <v>10154</v>
      </c>
      <c r="I19" s="19">
        <f>orig_data!G69</f>
        <v>1.3418600000000001</v>
      </c>
      <c r="J19" s="19">
        <f>orig_data!E93</f>
        <v>7340</v>
      </c>
      <c r="K19" s="19">
        <f>orig_data!G93</f>
        <v>1.0033000000000001</v>
      </c>
      <c r="L19" s="19">
        <f>orig_data!E117</f>
        <v>134456</v>
      </c>
      <c r="M19" s="19">
        <f>orig_data!G117</f>
        <v>1.6616</v>
      </c>
      <c r="N19" s="19">
        <f>orig_data!E141</f>
        <v>36769</v>
      </c>
      <c r="O19" s="19">
        <f>orig_data!G141</f>
        <v>2.2180599999999999</v>
      </c>
    </row>
    <row r="20" spans="1:22" x14ac:dyDescent="0.2">
      <c r="A20" s="59"/>
      <c r="B20" s="16" t="s">
        <v>11</v>
      </c>
      <c r="C20" s="16" t="s">
        <v>15</v>
      </c>
      <c r="D20" s="19">
        <f>orig_data!E22</f>
        <v>3181</v>
      </c>
      <c r="E20" s="19">
        <f>orig_data!G22</f>
        <v>2.08189</v>
      </c>
      <c r="F20" s="19">
        <f>orig_data!E46</f>
        <v>15688</v>
      </c>
      <c r="G20" s="19">
        <f>orig_data!G46</f>
        <v>2.52651</v>
      </c>
      <c r="H20" s="19">
        <f>orig_data!E70</f>
        <v>12112</v>
      </c>
      <c r="I20" s="19">
        <f>orig_data!G70</f>
        <v>1.5812900000000001</v>
      </c>
      <c r="J20" s="19">
        <f>orig_data!E94</f>
        <v>8404</v>
      </c>
      <c r="K20" s="19">
        <f>orig_data!G94</f>
        <v>1.1407099999999999</v>
      </c>
      <c r="L20" s="19">
        <f>orig_data!E118</f>
        <v>145475</v>
      </c>
      <c r="M20" s="19">
        <f>orig_data!G118</f>
        <v>1.7824500000000001</v>
      </c>
      <c r="N20" s="19">
        <f>orig_data!E142</f>
        <v>41217</v>
      </c>
      <c r="O20" s="19">
        <f>orig_data!G142</f>
        <v>2.44645</v>
      </c>
    </row>
    <row r="21" spans="1:22" x14ac:dyDescent="0.2">
      <c r="A21" s="59">
        <v>2015</v>
      </c>
      <c r="B21" s="16" t="s">
        <v>11</v>
      </c>
      <c r="C21" s="16" t="s">
        <v>12</v>
      </c>
      <c r="D21" s="19">
        <f>orig_data!E23</f>
        <v>3729</v>
      </c>
      <c r="E21" s="19">
        <f>orig_data!G23</f>
        <v>2.4973399999999999</v>
      </c>
      <c r="F21" s="19">
        <f>orig_data!E47</f>
        <v>16833</v>
      </c>
      <c r="G21" s="19">
        <f>orig_data!G47</f>
        <v>2.78179</v>
      </c>
      <c r="H21" s="19">
        <f>orig_data!E71</f>
        <v>13642</v>
      </c>
      <c r="I21" s="19">
        <f>orig_data!G71</f>
        <v>1.8148500000000001</v>
      </c>
      <c r="J21" s="19">
        <f>orig_data!E95</f>
        <v>9039</v>
      </c>
      <c r="K21" s="19">
        <f>orig_data!G95</f>
        <v>1.2591600000000001</v>
      </c>
      <c r="L21" s="19">
        <f>orig_data!E119</f>
        <v>153692</v>
      </c>
      <c r="M21" s="19">
        <f>orig_data!G119</f>
        <v>1.9303900000000001</v>
      </c>
      <c r="N21" s="19">
        <f>orig_data!E143</f>
        <v>42488</v>
      </c>
      <c r="O21" s="19">
        <f>orig_data!G143</f>
        <v>2.5861100000000001</v>
      </c>
    </row>
    <row r="22" spans="1:22" x14ac:dyDescent="0.2">
      <c r="A22" s="59"/>
      <c r="B22" s="16" t="s">
        <v>11</v>
      </c>
      <c r="C22" s="16" t="s">
        <v>13</v>
      </c>
      <c r="D22" s="19">
        <f>orig_data!E24</f>
        <v>2906</v>
      </c>
      <c r="E22" s="19">
        <f>orig_data!G24</f>
        <v>1.92096</v>
      </c>
      <c r="F22" s="19">
        <f>orig_data!E48</f>
        <v>13070</v>
      </c>
      <c r="G22" s="19">
        <f>orig_data!G48</f>
        <v>2.13124</v>
      </c>
      <c r="H22" s="19">
        <f>orig_data!E72</f>
        <v>11762</v>
      </c>
      <c r="I22" s="19">
        <f>orig_data!G72</f>
        <v>1.5354699999999999</v>
      </c>
      <c r="J22" s="19">
        <f>orig_data!E96</f>
        <v>7885</v>
      </c>
      <c r="K22" s="19">
        <f>orig_data!G96</f>
        <v>1.0863100000000001</v>
      </c>
      <c r="L22" s="19">
        <f>orig_data!E120</f>
        <v>137315</v>
      </c>
      <c r="M22" s="19">
        <f>orig_data!G120</f>
        <v>1.6967000000000001</v>
      </c>
      <c r="N22" s="19">
        <f>orig_data!E144</f>
        <v>40014</v>
      </c>
      <c r="O22" s="19">
        <f>orig_data!G144</f>
        <v>2.3737400000000002</v>
      </c>
    </row>
    <row r="23" spans="1:22" x14ac:dyDescent="0.2">
      <c r="A23" s="59"/>
      <c r="B23" s="16" t="s">
        <v>11</v>
      </c>
      <c r="C23" s="16" t="s">
        <v>14</v>
      </c>
      <c r="D23" s="19">
        <f>orig_data!E25</f>
        <v>2375</v>
      </c>
      <c r="E23" s="19">
        <f>orig_data!G25</f>
        <v>1.54508</v>
      </c>
      <c r="F23" s="19">
        <f>orig_data!E49</f>
        <v>10060</v>
      </c>
      <c r="G23" s="19">
        <f>orig_data!G49</f>
        <v>1.6281699999999999</v>
      </c>
      <c r="H23" s="19">
        <f>orig_data!E73</f>
        <v>9385</v>
      </c>
      <c r="I23" s="19">
        <f>orig_data!G73</f>
        <v>1.2109799999999999</v>
      </c>
      <c r="J23" s="19">
        <f>orig_data!E97</f>
        <v>6929</v>
      </c>
      <c r="K23" s="19">
        <f>orig_data!G97</f>
        <v>0.94862999999999997</v>
      </c>
      <c r="L23" s="19">
        <f>orig_data!E121</f>
        <v>130721</v>
      </c>
      <c r="M23" s="19">
        <f>orig_data!G121</f>
        <v>1.6046800000000001</v>
      </c>
      <c r="N23" s="19">
        <f>orig_data!E145</f>
        <v>37244</v>
      </c>
      <c r="O23" s="19">
        <f>orig_data!G145</f>
        <v>2.1899199999999999</v>
      </c>
    </row>
    <row r="24" spans="1:22" x14ac:dyDescent="0.2">
      <c r="A24" s="59"/>
      <c r="B24" s="16" t="s">
        <v>11</v>
      </c>
      <c r="C24" s="16" t="s">
        <v>15</v>
      </c>
      <c r="D24" s="19">
        <f>orig_data!E26</f>
        <v>2883</v>
      </c>
      <c r="E24" s="19">
        <f>orig_data!G26</f>
        <v>1.8775900000000001</v>
      </c>
      <c r="F24" s="19">
        <f>orig_data!E50</f>
        <v>13922</v>
      </c>
      <c r="G24" s="19">
        <f>orig_data!G50</f>
        <v>2.2246000000000001</v>
      </c>
      <c r="H24" s="19">
        <f>orig_data!E74</f>
        <v>11483</v>
      </c>
      <c r="I24" s="19">
        <f>orig_data!G74</f>
        <v>1.4663600000000001</v>
      </c>
      <c r="J24" s="19">
        <f>orig_data!E98</f>
        <v>6833</v>
      </c>
      <c r="K24" s="19">
        <f>orig_data!G98</f>
        <v>0.92974000000000001</v>
      </c>
      <c r="L24" s="19">
        <f>orig_data!E122</f>
        <v>140234</v>
      </c>
      <c r="M24" s="19">
        <f>orig_data!G122</f>
        <v>1.70852</v>
      </c>
      <c r="N24" s="19">
        <f>orig_data!E146</f>
        <v>39645</v>
      </c>
      <c r="O24" s="19">
        <f>orig_data!G146</f>
        <v>2.2923800000000001</v>
      </c>
    </row>
    <row r="25" spans="1:22" x14ac:dyDescent="0.2">
      <c r="A25" s="59">
        <v>2016</v>
      </c>
      <c r="B25" s="16" t="s">
        <v>16</v>
      </c>
      <c r="C25" s="16" t="s">
        <v>12</v>
      </c>
      <c r="D25" s="19">
        <f>orig_data!E27</f>
        <v>3602</v>
      </c>
      <c r="E25" s="19">
        <f>orig_data!G27</f>
        <v>2.3638400000000002</v>
      </c>
      <c r="F25" s="19">
        <f>orig_data!E51</f>
        <v>18729</v>
      </c>
      <c r="G25" s="19">
        <f>orig_data!G51</f>
        <v>3.0236900000000002</v>
      </c>
      <c r="H25" s="19">
        <f>orig_data!E75</f>
        <v>14851</v>
      </c>
      <c r="I25" s="19">
        <f>orig_data!G75</f>
        <v>1.91042</v>
      </c>
      <c r="J25" s="19">
        <f>orig_data!E99</f>
        <v>9049</v>
      </c>
      <c r="K25" s="19">
        <f>orig_data!G99</f>
        <v>1.2421599999999999</v>
      </c>
      <c r="L25" s="19">
        <f>orig_data!E123</f>
        <v>154687</v>
      </c>
      <c r="M25" s="19">
        <f>orig_data!G123</f>
        <v>1.90808</v>
      </c>
      <c r="N25" s="19">
        <f>orig_data!E147</f>
        <v>40952</v>
      </c>
      <c r="O25" s="19">
        <f>orig_data!G147</f>
        <v>2.3940000000000001</v>
      </c>
      <c r="P25" s="19"/>
      <c r="Q25" s="19"/>
      <c r="R25" s="19"/>
      <c r="S25" s="19"/>
      <c r="T25" s="19"/>
      <c r="U25" s="19"/>
      <c r="V25" s="19"/>
    </row>
    <row r="26" spans="1:22" x14ac:dyDescent="0.2">
      <c r="A26" s="59"/>
      <c r="B26" s="16" t="s">
        <v>11</v>
      </c>
      <c r="C26" s="16" t="s">
        <v>13</v>
      </c>
      <c r="D26" s="19">
        <f>orig_data!E28</f>
        <v>3004</v>
      </c>
      <c r="E26" s="19">
        <f>orig_data!G28</f>
        <v>1.9484699999999999</v>
      </c>
      <c r="F26" s="19">
        <f>orig_data!E52</f>
        <v>13203</v>
      </c>
      <c r="G26" s="19">
        <f>orig_data!G52</f>
        <v>2.1188099999999999</v>
      </c>
      <c r="H26" s="19">
        <f>orig_data!E76</f>
        <v>11006</v>
      </c>
      <c r="I26" s="19">
        <f>orig_data!G76</f>
        <v>1.4051100000000001</v>
      </c>
      <c r="J26" s="19">
        <f>orig_data!E100</f>
        <v>7664</v>
      </c>
      <c r="K26" s="19">
        <f>orig_data!G100</f>
        <v>1.04962</v>
      </c>
      <c r="L26" s="19">
        <f>orig_data!E124</f>
        <v>136798</v>
      </c>
      <c r="M26" s="19">
        <f>orig_data!G124</f>
        <v>1.6773100000000001</v>
      </c>
      <c r="N26" s="19">
        <f>orig_data!E148</f>
        <v>40346</v>
      </c>
      <c r="O26" s="19">
        <f>orig_data!G148</f>
        <v>2.32517</v>
      </c>
      <c r="P26" s="19"/>
      <c r="Q26" s="19"/>
      <c r="R26" s="19"/>
      <c r="S26" s="19"/>
      <c r="T26" s="19"/>
      <c r="U26" s="19"/>
      <c r="V26" s="19"/>
    </row>
    <row r="27" spans="1:22" x14ac:dyDescent="0.2">
      <c r="A27" s="59"/>
      <c r="B27" s="16" t="s">
        <v>11</v>
      </c>
      <c r="C27" s="16" t="s">
        <v>14</v>
      </c>
      <c r="D27" s="19">
        <f>orig_data!E29</f>
        <v>2291</v>
      </c>
      <c r="E27" s="19">
        <f>orig_data!G29</f>
        <v>1.48254</v>
      </c>
      <c r="F27" s="19">
        <f>orig_data!E53</f>
        <v>10465</v>
      </c>
      <c r="G27" s="19">
        <f>orig_data!G53</f>
        <v>1.6558900000000001</v>
      </c>
      <c r="H27" s="19">
        <f>orig_data!E77</f>
        <v>9362</v>
      </c>
      <c r="I27" s="19">
        <f>orig_data!G77</f>
        <v>1.1811199999999999</v>
      </c>
      <c r="J27" s="19">
        <f>orig_data!E101</f>
        <v>6678</v>
      </c>
      <c r="K27" s="19">
        <f>orig_data!G101</f>
        <v>0.90666999999999998</v>
      </c>
      <c r="L27" s="19">
        <f>orig_data!E125</f>
        <v>132312</v>
      </c>
      <c r="M27" s="19">
        <f>orig_data!G125</f>
        <v>1.60873</v>
      </c>
      <c r="N27" s="19">
        <f>orig_data!E149</f>
        <v>38170</v>
      </c>
      <c r="O27" s="19">
        <f>orig_data!G149</f>
        <v>2.17807</v>
      </c>
      <c r="P27" s="19"/>
      <c r="Q27" s="19"/>
      <c r="R27" s="19"/>
      <c r="S27" s="19"/>
      <c r="T27" s="19"/>
      <c r="U27" s="19"/>
      <c r="V27" s="19"/>
    </row>
    <row r="28" spans="1:22" x14ac:dyDescent="0.2">
      <c r="A28" s="59"/>
      <c r="B28" s="16" t="s">
        <v>11</v>
      </c>
      <c r="C28" s="16" t="s">
        <v>15</v>
      </c>
      <c r="D28" s="19">
        <f>orig_data!E30</f>
        <v>3251</v>
      </c>
      <c r="E28" s="19">
        <f>orig_data!G30</f>
        <v>2.0847799999999999</v>
      </c>
      <c r="F28" s="19">
        <f>orig_data!E54</f>
        <v>16101</v>
      </c>
      <c r="G28" s="19">
        <f>orig_data!G54</f>
        <v>2.52319</v>
      </c>
      <c r="H28" s="19">
        <f>orig_data!E78</f>
        <v>12368</v>
      </c>
      <c r="I28" s="19">
        <f>orig_data!G78</f>
        <v>1.5477700000000001</v>
      </c>
      <c r="J28" s="19">
        <f>orig_data!E102</f>
        <v>7618</v>
      </c>
      <c r="K28" s="19">
        <f>orig_data!G102</f>
        <v>1.0222100000000001</v>
      </c>
      <c r="L28" s="19">
        <f>orig_data!E126</f>
        <v>147650</v>
      </c>
      <c r="M28" s="19">
        <f>orig_data!G126</f>
        <v>1.7805</v>
      </c>
      <c r="N28" s="19">
        <f>orig_data!E150</f>
        <v>42726</v>
      </c>
      <c r="O28" s="19">
        <f>orig_data!G150</f>
        <v>2.39886</v>
      </c>
      <c r="P28" s="19"/>
      <c r="Q28" s="19"/>
      <c r="R28" s="19"/>
      <c r="S28" s="19"/>
      <c r="T28" s="19"/>
      <c r="U28" s="19"/>
      <c r="V28" s="19"/>
    </row>
    <row r="29" spans="1:22" x14ac:dyDescent="0.2">
      <c r="A29" s="57" t="s">
        <v>41</v>
      </c>
      <c r="C29" s="16" t="s">
        <v>12</v>
      </c>
      <c r="E29" s="16" t="str">
        <f>orig_data!O27</f>
        <v>t</v>
      </c>
      <c r="G29" s="16" t="str">
        <f>orig_data!O51</f>
        <v>t</v>
      </c>
      <c r="I29" s="16" t="str">
        <f>orig_data!O75</f>
        <v>t</v>
      </c>
      <c r="K29" s="16" t="str">
        <f>orig_data!O99</f>
        <v>t</v>
      </c>
      <c r="M29" s="16" t="str">
        <f>orig_data!O123</f>
        <v>t</v>
      </c>
      <c r="O29" s="16" t="str">
        <f>orig_data!O147</f>
        <v>t</v>
      </c>
    </row>
    <row r="30" spans="1:22" x14ac:dyDescent="0.2">
      <c r="A30" s="57"/>
      <c r="C30" s="16" t="s">
        <v>13</v>
      </c>
      <c r="E30" s="16" t="str">
        <f>orig_data!O28</f>
        <v>t</v>
      </c>
      <c r="G30" s="16" t="str">
        <f>orig_data!O52</f>
        <v>t</v>
      </c>
      <c r="I30" s="16" t="str">
        <f>orig_data!O76</f>
        <v>t</v>
      </c>
      <c r="K30" s="16">
        <f>orig_data!O100</f>
        <v>0</v>
      </c>
      <c r="M30" s="16" t="str">
        <f>orig_data!O124</f>
        <v>t</v>
      </c>
      <c r="O30" s="16" t="str">
        <f>orig_data!O148</f>
        <v>t</v>
      </c>
    </row>
    <row r="31" spans="1:22" x14ac:dyDescent="0.2">
      <c r="A31" s="57"/>
      <c r="C31" s="16" t="s">
        <v>14</v>
      </c>
      <c r="E31" s="16">
        <f>orig_data!O29</f>
        <v>0</v>
      </c>
      <c r="G31" s="16" t="str">
        <f>orig_data!O53</f>
        <v>t</v>
      </c>
      <c r="I31" s="16" t="str">
        <f>orig_data!O77</f>
        <v>t</v>
      </c>
      <c r="K31" s="16" t="str">
        <f>orig_data!O101</f>
        <v>t</v>
      </c>
      <c r="M31" s="16" t="str">
        <f>orig_data!O125</f>
        <v>t</v>
      </c>
      <c r="O31" s="16" t="str">
        <f>orig_data!O149</f>
        <v>t</v>
      </c>
    </row>
    <row r="32" spans="1:22" x14ac:dyDescent="0.2">
      <c r="A32" s="57"/>
      <c r="C32" s="16" t="s">
        <v>15</v>
      </c>
      <c r="E32" s="16">
        <f>orig_data!O30</f>
        <v>0</v>
      </c>
      <c r="G32" s="16" t="str">
        <f>orig_data!O54</f>
        <v>t</v>
      </c>
      <c r="I32" s="16" t="str">
        <f>orig_data!O78</f>
        <v>t</v>
      </c>
      <c r="K32" s="16">
        <f>orig_data!O102</f>
        <v>0</v>
      </c>
      <c r="M32" s="16" t="str">
        <f>orig_data!O126</f>
        <v>t</v>
      </c>
      <c r="O32" s="16" t="str">
        <f>orig_data!O150</f>
        <v>t</v>
      </c>
    </row>
    <row r="33" spans="1:15" x14ac:dyDescent="0.2">
      <c r="A33" s="58" t="s">
        <v>43</v>
      </c>
      <c r="C33" s="16" t="s">
        <v>12</v>
      </c>
      <c r="E33" s="16" t="str">
        <f>IF(E29="t","1","")</f>
        <v>1</v>
      </c>
      <c r="G33" s="16" t="str">
        <f t="shared" ref="G33:O33" si="0">IF(G29="t","1","")</f>
        <v>1</v>
      </c>
      <c r="I33" s="16" t="str">
        <f t="shared" si="0"/>
        <v>1</v>
      </c>
      <c r="K33" s="16" t="str">
        <f t="shared" si="0"/>
        <v>1</v>
      </c>
      <c r="M33" s="16" t="str">
        <f t="shared" si="0"/>
        <v>1</v>
      </c>
      <c r="O33" s="16" t="str">
        <f t="shared" si="0"/>
        <v>1</v>
      </c>
    </row>
    <row r="34" spans="1:15" x14ac:dyDescent="0.2">
      <c r="A34" s="58"/>
      <c r="C34" s="16" t="s">
        <v>13</v>
      </c>
      <c r="E34" s="16" t="str">
        <f>IF(E30="t","2","")</f>
        <v>2</v>
      </c>
      <c r="G34" s="16" t="str">
        <f t="shared" ref="G34:O34" si="1">IF(G30="t","2","")</f>
        <v>2</v>
      </c>
      <c r="I34" s="16" t="str">
        <f t="shared" si="1"/>
        <v>2</v>
      </c>
      <c r="K34" s="16" t="str">
        <f t="shared" si="1"/>
        <v/>
      </c>
      <c r="M34" s="16" t="str">
        <f t="shared" si="1"/>
        <v>2</v>
      </c>
      <c r="O34" s="16" t="str">
        <f t="shared" si="1"/>
        <v>2</v>
      </c>
    </row>
    <row r="35" spans="1:15" x14ac:dyDescent="0.2">
      <c r="A35" s="58"/>
      <c r="C35" s="16" t="s">
        <v>14</v>
      </c>
      <c r="E35" s="16" t="str">
        <f>IF(E31="t","3","")</f>
        <v/>
      </c>
      <c r="G35" s="16" t="str">
        <f t="shared" ref="G35:O35" si="2">IF(G31="t","3","")</f>
        <v>3</v>
      </c>
      <c r="I35" s="16" t="str">
        <f t="shared" si="2"/>
        <v>3</v>
      </c>
      <c r="K35" s="16" t="str">
        <f t="shared" si="2"/>
        <v>3</v>
      </c>
      <c r="M35" s="16" t="str">
        <f t="shared" si="2"/>
        <v>3</v>
      </c>
      <c r="O35" s="16" t="str">
        <f t="shared" si="2"/>
        <v>3</v>
      </c>
    </row>
    <row r="36" spans="1:15" x14ac:dyDescent="0.2">
      <c r="A36" s="58"/>
      <c r="C36" s="16" t="s">
        <v>15</v>
      </c>
      <c r="E36" s="16" t="str">
        <f>IF(E32="t","4","")</f>
        <v/>
      </c>
      <c r="G36" s="16" t="str">
        <f t="shared" ref="G36:O36" si="3">IF(G32="t","4","")</f>
        <v>4</v>
      </c>
      <c r="I36" s="16" t="str">
        <f t="shared" si="3"/>
        <v>4</v>
      </c>
      <c r="K36" s="16" t="str">
        <f t="shared" si="3"/>
        <v/>
      </c>
      <c r="M36" s="16" t="str">
        <f t="shared" si="3"/>
        <v>4</v>
      </c>
      <c r="O36" s="16" t="str">
        <f t="shared" si="3"/>
        <v>4</v>
      </c>
    </row>
    <row r="37" spans="1:15" ht="24" x14ac:dyDescent="0.2">
      <c r="A37" s="20" t="s">
        <v>45</v>
      </c>
      <c r="E37" s="21" t="str">
        <f>IF(AND(E29=0,E30=0,E31=0,E32=0),"",IF(AND(E29="t",E30="t",E31="t",E32="t"),"(Q1-4)",IF(AND(E29="t",E30="t",E31="t"),"(Q1-3)",IF(AND(E30="t",E31="t",E32="t"),"(Q2-4)",CONCATENATE("(Q",E33,",",E34,",",E35,",",E36,")")))))</f>
        <v>(Q1,2,,)</v>
      </c>
      <c r="F37" s="21"/>
      <c r="G37" s="21" t="str">
        <f t="shared" ref="G37:O37" si="4">IF(AND(G29=0,G30=0,G31=0,G32=0),"",IF(AND(G29="t",G30="t",G31="t",G32="t"),"(Q1-4)",IF(AND(G29="t",G30="t",G31="t"),"(Q1-3)",IF(AND(G30="t",G31="t",G32="t"),"(Q2-4)",CONCATENATE("(Q",G33,",",G34,",",G35,",",G36,")")))))</f>
        <v>(Q1-4)</v>
      </c>
      <c r="H37" s="21"/>
      <c r="I37" s="21" t="str">
        <f t="shared" si="4"/>
        <v>(Q1-4)</v>
      </c>
      <c r="J37" s="21"/>
      <c r="K37" s="21" t="str">
        <f t="shared" si="4"/>
        <v>(Q1,,3,)</v>
      </c>
      <c r="L37" s="21"/>
      <c r="M37" s="21" t="str">
        <f t="shared" si="4"/>
        <v>(Q1-4)</v>
      </c>
      <c r="N37" s="21"/>
      <c r="O37" s="21" t="str">
        <f t="shared" si="4"/>
        <v>(Q1-4)</v>
      </c>
    </row>
    <row r="38" spans="1:15" ht="36" x14ac:dyDescent="0.2">
      <c r="A38" s="20" t="s">
        <v>46</v>
      </c>
      <c r="E38" s="16" t="str">
        <f>SUBSTITUTE(SUBSTITUTE(SUBSTITUTE(SUBSTITUTE(SUBSTITUTE(SUBSTITUTE(E37,"(Q,,","(Q"),"(Q,","(Q"),",,)",")"),"(,","("),",)",")"),",,",",")</f>
        <v>(Q1,2)</v>
      </c>
      <c r="G38" s="16" t="str">
        <f t="shared" ref="G38:O38" si="5">SUBSTITUTE(SUBSTITUTE(SUBSTITUTE(SUBSTITUTE(SUBSTITUTE(SUBSTITUTE(G37,"(Q,,","(Q"),"(Q,","(Q"),",,)",")"),"(,","("),",)",")"),",,",",")</f>
        <v>(Q1-4)</v>
      </c>
      <c r="I38" s="16" t="str">
        <f t="shared" si="5"/>
        <v>(Q1-4)</v>
      </c>
      <c r="K38" s="16" t="str">
        <f t="shared" si="5"/>
        <v>(Q1,3)</v>
      </c>
      <c r="M38" s="16" t="str">
        <f t="shared" si="5"/>
        <v>(Q1-4)</v>
      </c>
      <c r="O38" s="16" t="str">
        <f t="shared" si="5"/>
        <v>(Q1-4)</v>
      </c>
    </row>
    <row r="39" spans="1:15" x14ac:dyDescent="0.2">
      <c r="A39" s="17" t="s">
        <v>44</v>
      </c>
      <c r="E39" s="16" t="str">
        <f>CONCATENATE(E3," ",E38)</f>
        <v>Under 1 (Q1,2)</v>
      </c>
      <c r="G39" s="16" t="str">
        <f t="shared" ref="G39:O39" si="6">CONCATENATE(G3," ",G38)</f>
        <v>1-4 (Q1-4)</v>
      </c>
      <c r="I39" s="16" t="str">
        <f t="shared" si="6"/>
        <v>5-9 (Q1-4)</v>
      </c>
      <c r="K39" s="16" t="str">
        <f t="shared" si="6"/>
        <v>10-14 (Q1,3)</v>
      </c>
      <c r="M39" s="16" t="str">
        <f t="shared" si="6"/>
        <v>15-64 (Q1-4)</v>
      </c>
      <c r="O39" s="16" t="str">
        <f t="shared" si="6"/>
        <v>65+ (Q1-4)</v>
      </c>
    </row>
  </sheetData>
  <mergeCells count="8">
    <mergeCell ref="A29:A32"/>
    <mergeCell ref="A33:A36"/>
    <mergeCell ref="A25:A28"/>
    <mergeCell ref="A5:A8"/>
    <mergeCell ref="A9:A12"/>
    <mergeCell ref="A13:A16"/>
    <mergeCell ref="A17:A20"/>
    <mergeCell ref="A21:A24"/>
  </mergeCells>
  <conditionalFormatting sqref="P25:U28">
    <cfRule type="cellIs" dxfId="2" priority="1" operator="lessThan">
      <formula>0</formula>
    </cfRule>
    <cfRule type="cellIs" dxfId="1" priority="2" operator="greaterThan">
      <formula>0</formula>
    </cfRule>
    <cfRule type="expression" dxfId="0" priority="3">
      <formula>"&gt;0"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52"/>
  <sheetViews>
    <sheetView topLeftCell="A22" workbookViewId="0">
      <selection activeCell="E55" sqref="E55"/>
    </sheetView>
  </sheetViews>
  <sheetFormatPr defaultColWidth="9.33203125" defaultRowHeight="12" x14ac:dyDescent="0.2"/>
  <cols>
    <col min="1" max="1" width="21.1640625" style="7" customWidth="1"/>
    <col min="2" max="2" width="15.6640625" style="6" customWidth="1"/>
    <col min="3" max="6" width="9.33203125" style="7"/>
    <col min="7" max="7" width="9.33203125" style="8"/>
    <col min="8" max="10" width="9.33203125" style="7"/>
    <col min="11" max="11" width="17" style="7" bestFit="1" customWidth="1"/>
    <col min="12" max="12" width="12" style="7" bestFit="1" customWidth="1"/>
    <col min="13" max="13" width="12.1640625" style="7" bestFit="1" customWidth="1"/>
    <col min="14" max="14" width="11.33203125" style="7" bestFit="1" customWidth="1"/>
    <col min="15" max="15" width="11" style="7" bestFit="1" customWidth="1"/>
    <col min="16" max="16" width="5.6640625" style="7" bestFit="1" customWidth="1"/>
    <col min="17" max="16384" width="9.33203125" style="7"/>
  </cols>
  <sheetData>
    <row r="1" spans="1:16" customFormat="1" x14ac:dyDescent="0.2">
      <c r="A1" t="s">
        <v>25</v>
      </c>
      <c r="B1" s="4" t="s">
        <v>28</v>
      </c>
    </row>
    <row r="2" spans="1:16" customFormat="1" x14ac:dyDescent="0.2">
      <c r="A2" t="s">
        <v>24</v>
      </c>
      <c r="B2" s="2">
        <v>43894</v>
      </c>
    </row>
    <row r="3" spans="1:16" customFormat="1" x14ac:dyDescent="0.2">
      <c r="B3" s="4"/>
    </row>
    <row r="4" spans="1:16" ht="13.5" thickBot="1" x14ac:dyDescent="0.25">
      <c r="A4" s="5" t="s">
        <v>26</v>
      </c>
    </row>
    <row r="5" spans="1:16" ht="13.5" customHeight="1" thickBot="1" x14ac:dyDescent="0.25">
      <c r="A5" s="9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</row>
    <row r="6" spans="1:16" x14ac:dyDescent="0.2">
      <c r="A6" s="9" t="s">
        <v>0</v>
      </c>
      <c r="B6" s="10" t="s">
        <v>17</v>
      </c>
      <c r="C6" s="11" t="s">
        <v>1</v>
      </c>
      <c r="D6" s="11" t="s">
        <v>2</v>
      </c>
      <c r="E6" s="11" t="s">
        <v>3</v>
      </c>
      <c r="F6" s="11" t="s">
        <v>4</v>
      </c>
      <c r="G6" s="12" t="s">
        <v>5</v>
      </c>
      <c r="H6" s="11" t="s">
        <v>6</v>
      </c>
      <c r="I6" s="11" t="s">
        <v>7</v>
      </c>
      <c r="J6" s="11" t="s">
        <v>32</v>
      </c>
      <c r="K6" s="11" t="s">
        <v>33</v>
      </c>
      <c r="L6" s="11" t="s">
        <v>34</v>
      </c>
      <c r="M6" s="11" t="s">
        <v>35</v>
      </c>
      <c r="N6" s="11" t="s">
        <v>36</v>
      </c>
      <c r="O6" s="11" t="s">
        <v>37</v>
      </c>
      <c r="P6" s="11" t="s">
        <v>27</v>
      </c>
    </row>
    <row r="7" spans="1:16" x14ac:dyDescent="0.2">
      <c r="A7" s="13" t="s">
        <v>8</v>
      </c>
      <c r="B7" s="3">
        <v>0</v>
      </c>
      <c r="C7" s="14">
        <v>2011</v>
      </c>
      <c r="D7" s="14">
        <v>1</v>
      </c>
      <c r="E7" s="14">
        <v>4176</v>
      </c>
      <c r="F7" s="14">
        <v>15829</v>
      </c>
      <c r="G7" s="15">
        <v>2.93133</v>
      </c>
      <c r="H7" s="14">
        <v>2.8437600000000001</v>
      </c>
      <c r="I7" s="14">
        <v>3.0215999999999998</v>
      </c>
      <c r="J7" s="14">
        <v>0</v>
      </c>
      <c r="K7" s="14" t="s">
        <v>38</v>
      </c>
      <c r="L7" s="14" t="s">
        <v>38</v>
      </c>
      <c r="M7" s="14" t="s">
        <v>38</v>
      </c>
      <c r="N7" s="14" t="s">
        <v>38</v>
      </c>
      <c r="O7" s="14"/>
      <c r="P7" s="14">
        <v>90</v>
      </c>
    </row>
    <row r="8" spans="1:16" x14ac:dyDescent="0.2">
      <c r="A8" s="13" t="s">
        <v>8</v>
      </c>
      <c r="B8" s="3">
        <v>0</v>
      </c>
      <c r="C8" s="14">
        <v>2011</v>
      </c>
      <c r="D8" s="14">
        <v>2</v>
      </c>
      <c r="E8" s="14">
        <v>3001</v>
      </c>
      <c r="F8" s="14">
        <v>15807</v>
      </c>
      <c r="G8" s="15">
        <v>2.08629</v>
      </c>
      <c r="H8" s="14">
        <v>2.0129700000000001</v>
      </c>
      <c r="I8" s="14">
        <v>2.16229</v>
      </c>
      <c r="J8" s="14">
        <v>0</v>
      </c>
      <c r="K8" s="14" t="s">
        <v>38</v>
      </c>
      <c r="L8" s="14" t="s">
        <v>38</v>
      </c>
      <c r="M8" s="14" t="s">
        <v>38</v>
      </c>
      <c r="N8" s="14" t="s">
        <v>38</v>
      </c>
      <c r="O8" s="14"/>
      <c r="P8" s="14">
        <v>91</v>
      </c>
    </row>
    <row r="9" spans="1:16" x14ac:dyDescent="0.2">
      <c r="A9" s="13" t="s">
        <v>8</v>
      </c>
      <c r="B9" s="3">
        <v>0</v>
      </c>
      <c r="C9" s="14">
        <v>2011</v>
      </c>
      <c r="D9" s="14">
        <v>3</v>
      </c>
      <c r="E9" s="14">
        <v>2272</v>
      </c>
      <c r="F9" s="14">
        <v>15743</v>
      </c>
      <c r="G9" s="15">
        <v>1.5686800000000001</v>
      </c>
      <c r="H9" s="14">
        <v>1.5054799999999999</v>
      </c>
      <c r="I9" s="14">
        <v>1.63452</v>
      </c>
      <c r="J9" s="14">
        <v>0</v>
      </c>
      <c r="K9" s="14" t="s">
        <v>38</v>
      </c>
      <c r="L9" s="14" t="s">
        <v>38</v>
      </c>
      <c r="M9" s="14" t="s">
        <v>38</v>
      </c>
      <c r="N9" s="14" t="s">
        <v>38</v>
      </c>
      <c r="O9" s="14"/>
      <c r="P9" s="14">
        <v>92</v>
      </c>
    </row>
    <row r="10" spans="1:16" x14ac:dyDescent="0.2">
      <c r="A10" s="13" t="s">
        <v>8</v>
      </c>
      <c r="B10" s="3">
        <v>0</v>
      </c>
      <c r="C10" s="14">
        <v>2011</v>
      </c>
      <c r="D10" s="14">
        <v>4</v>
      </c>
      <c r="E10" s="14">
        <v>3146</v>
      </c>
      <c r="F10" s="14">
        <v>15942</v>
      </c>
      <c r="G10" s="15">
        <v>2.145</v>
      </c>
      <c r="H10" s="14">
        <v>2.0713400000000002</v>
      </c>
      <c r="I10" s="14">
        <v>2.2212800000000001</v>
      </c>
      <c r="J10" s="14">
        <v>0</v>
      </c>
      <c r="K10" s="14" t="s">
        <v>38</v>
      </c>
      <c r="L10" s="14" t="s">
        <v>38</v>
      </c>
      <c r="M10" s="14" t="s">
        <v>38</v>
      </c>
      <c r="N10" s="14" t="s">
        <v>38</v>
      </c>
      <c r="O10" s="14"/>
      <c r="P10" s="14">
        <v>92</v>
      </c>
    </row>
    <row r="11" spans="1:16" x14ac:dyDescent="0.2">
      <c r="A11" s="13" t="s">
        <v>8</v>
      </c>
      <c r="B11" s="3">
        <v>0</v>
      </c>
      <c r="C11" s="14">
        <v>2012</v>
      </c>
      <c r="D11" s="14">
        <v>1</v>
      </c>
      <c r="E11" s="14">
        <v>3316</v>
      </c>
      <c r="F11" s="14">
        <v>15836</v>
      </c>
      <c r="G11" s="15">
        <v>2.3010600000000001</v>
      </c>
      <c r="H11" s="14">
        <v>2.2240600000000001</v>
      </c>
      <c r="I11" s="14">
        <v>2.3807299999999998</v>
      </c>
      <c r="J11" s="14">
        <v>0</v>
      </c>
      <c r="K11" s="14" t="s">
        <v>38</v>
      </c>
      <c r="L11" s="14" t="s">
        <v>38</v>
      </c>
      <c r="M11" s="14" t="s">
        <v>38</v>
      </c>
      <c r="N11" s="14" t="s">
        <v>38</v>
      </c>
      <c r="O11" s="14"/>
      <c r="P11" s="14">
        <v>91</v>
      </c>
    </row>
    <row r="12" spans="1:16" x14ac:dyDescent="0.2">
      <c r="A12" s="13" t="s">
        <v>8</v>
      </c>
      <c r="B12" s="3">
        <v>0</v>
      </c>
      <c r="C12" s="14">
        <v>2012</v>
      </c>
      <c r="D12" s="14">
        <v>2</v>
      </c>
      <c r="E12" s="14">
        <v>3207</v>
      </c>
      <c r="F12" s="14">
        <v>15984</v>
      </c>
      <c r="G12" s="15">
        <v>2.2048100000000002</v>
      </c>
      <c r="H12" s="14">
        <v>2.12981</v>
      </c>
      <c r="I12" s="14">
        <v>2.2824599999999999</v>
      </c>
      <c r="J12" s="14">
        <v>0</v>
      </c>
      <c r="K12" s="14" t="s">
        <v>38</v>
      </c>
      <c r="L12" s="14" t="s">
        <v>38</v>
      </c>
      <c r="M12" s="14" t="s">
        <v>38</v>
      </c>
      <c r="N12" s="14" t="s">
        <v>38</v>
      </c>
      <c r="O12" s="14"/>
      <c r="P12" s="14">
        <v>91</v>
      </c>
    </row>
    <row r="13" spans="1:16" x14ac:dyDescent="0.2">
      <c r="A13" s="13" t="s">
        <v>8</v>
      </c>
      <c r="B13" s="3">
        <v>0</v>
      </c>
      <c r="C13" s="14">
        <v>2012</v>
      </c>
      <c r="D13" s="14">
        <v>3</v>
      </c>
      <c r="E13" s="14">
        <v>2468</v>
      </c>
      <c r="F13" s="14">
        <v>15999</v>
      </c>
      <c r="G13" s="15">
        <v>1.6767399999999999</v>
      </c>
      <c r="H13" s="14">
        <v>1.6118699999999999</v>
      </c>
      <c r="I13" s="14">
        <v>1.74421</v>
      </c>
      <c r="J13" s="14">
        <v>0</v>
      </c>
      <c r="K13" s="14" t="s">
        <v>38</v>
      </c>
      <c r="L13" s="14" t="s">
        <v>38</v>
      </c>
      <c r="M13" s="14" t="s">
        <v>38</v>
      </c>
      <c r="N13" s="14" t="s">
        <v>38</v>
      </c>
      <c r="O13" s="14"/>
      <c r="P13" s="14">
        <v>92</v>
      </c>
    </row>
    <row r="14" spans="1:16" x14ac:dyDescent="0.2">
      <c r="A14" s="13" t="s">
        <v>8</v>
      </c>
      <c r="B14" s="3">
        <v>0</v>
      </c>
      <c r="C14" s="14">
        <v>2012</v>
      </c>
      <c r="D14" s="14">
        <v>4</v>
      </c>
      <c r="E14" s="14">
        <v>4147</v>
      </c>
      <c r="F14" s="14">
        <v>16349</v>
      </c>
      <c r="G14" s="15">
        <v>2.75712</v>
      </c>
      <c r="H14" s="14">
        <v>2.6744699999999999</v>
      </c>
      <c r="I14" s="14">
        <v>2.84232</v>
      </c>
      <c r="J14" s="14">
        <v>0</v>
      </c>
      <c r="K14" s="14" t="s">
        <v>38</v>
      </c>
      <c r="L14" s="14" t="s">
        <v>38</v>
      </c>
      <c r="M14" s="14" t="s">
        <v>38</v>
      </c>
      <c r="N14" s="14" t="s">
        <v>38</v>
      </c>
      <c r="O14" s="14"/>
      <c r="P14" s="14">
        <v>92</v>
      </c>
    </row>
    <row r="15" spans="1:16" x14ac:dyDescent="0.2">
      <c r="A15" s="13" t="s">
        <v>8</v>
      </c>
      <c r="B15" s="3">
        <v>0</v>
      </c>
      <c r="C15" s="14">
        <v>2013</v>
      </c>
      <c r="D15" s="14">
        <v>1</v>
      </c>
      <c r="E15" s="14">
        <v>3553</v>
      </c>
      <c r="F15" s="14">
        <v>16394</v>
      </c>
      <c r="G15" s="15">
        <v>2.4080599999999999</v>
      </c>
      <c r="H15" s="14">
        <v>2.3301699999999999</v>
      </c>
      <c r="I15" s="14">
        <v>2.4885600000000001</v>
      </c>
      <c r="J15" s="14">
        <v>0</v>
      </c>
      <c r="K15" s="14" t="s">
        <v>38</v>
      </c>
      <c r="L15" s="14" t="s">
        <v>38</v>
      </c>
      <c r="M15" s="14" t="s">
        <v>38</v>
      </c>
      <c r="N15" s="14" t="s">
        <v>38</v>
      </c>
      <c r="O15" s="14"/>
      <c r="P15" s="14">
        <v>90</v>
      </c>
    </row>
    <row r="16" spans="1:16" x14ac:dyDescent="0.2">
      <c r="A16" s="13" t="s">
        <v>8</v>
      </c>
      <c r="B16" s="3">
        <v>0</v>
      </c>
      <c r="C16" s="14">
        <v>2013</v>
      </c>
      <c r="D16" s="14">
        <v>2</v>
      </c>
      <c r="E16" s="14">
        <v>2866</v>
      </c>
      <c r="F16" s="14">
        <v>16442</v>
      </c>
      <c r="G16" s="15">
        <v>1.9154899999999999</v>
      </c>
      <c r="H16" s="14">
        <v>1.84663</v>
      </c>
      <c r="I16" s="14">
        <v>1.98692</v>
      </c>
      <c r="J16" s="14">
        <v>0</v>
      </c>
      <c r="K16" s="14" t="s">
        <v>38</v>
      </c>
      <c r="L16" s="14" t="s">
        <v>38</v>
      </c>
      <c r="M16" s="14" t="s">
        <v>38</v>
      </c>
      <c r="N16" s="14" t="s">
        <v>38</v>
      </c>
      <c r="O16" s="14"/>
      <c r="P16" s="14">
        <v>91</v>
      </c>
    </row>
    <row r="17" spans="1:16" x14ac:dyDescent="0.2">
      <c r="A17" s="13" t="s">
        <v>8</v>
      </c>
      <c r="B17" s="3">
        <v>0</v>
      </c>
      <c r="C17" s="14">
        <v>2013</v>
      </c>
      <c r="D17" s="14">
        <v>3</v>
      </c>
      <c r="E17" s="14">
        <v>2378</v>
      </c>
      <c r="F17" s="14">
        <v>16586</v>
      </c>
      <c r="G17" s="15">
        <v>1.5584100000000001</v>
      </c>
      <c r="H17" s="14">
        <v>1.49702</v>
      </c>
      <c r="I17" s="14">
        <v>1.62232</v>
      </c>
      <c r="J17" s="14">
        <v>0</v>
      </c>
      <c r="K17" s="14" t="s">
        <v>38</v>
      </c>
      <c r="L17" s="14" t="s">
        <v>38</v>
      </c>
      <c r="M17" s="14" t="s">
        <v>38</v>
      </c>
      <c r="N17" s="14" t="s">
        <v>38</v>
      </c>
      <c r="O17" s="14"/>
      <c r="P17" s="14">
        <v>92</v>
      </c>
    </row>
    <row r="18" spans="1:16" x14ac:dyDescent="0.2">
      <c r="A18" s="13" t="s">
        <v>8</v>
      </c>
      <c r="B18" s="3">
        <v>0</v>
      </c>
      <c r="C18" s="14">
        <v>2013</v>
      </c>
      <c r="D18" s="14">
        <v>4</v>
      </c>
      <c r="E18" s="14">
        <v>2914</v>
      </c>
      <c r="F18" s="14">
        <v>16513</v>
      </c>
      <c r="G18" s="15">
        <v>1.91812</v>
      </c>
      <c r="H18" s="14">
        <v>1.8497300000000001</v>
      </c>
      <c r="I18" s="14">
        <v>1.9890399999999999</v>
      </c>
      <c r="J18" s="14">
        <v>0</v>
      </c>
      <c r="K18" s="14" t="s">
        <v>38</v>
      </c>
      <c r="L18" s="14" t="s">
        <v>38</v>
      </c>
      <c r="M18" s="14" t="s">
        <v>38</v>
      </c>
      <c r="N18" s="14" t="s">
        <v>38</v>
      </c>
      <c r="O18" s="14"/>
      <c r="P18" s="14">
        <v>92</v>
      </c>
    </row>
    <row r="19" spans="1:16" x14ac:dyDescent="0.2">
      <c r="A19" s="13" t="s">
        <v>8</v>
      </c>
      <c r="B19" s="3">
        <v>0</v>
      </c>
      <c r="C19" s="14">
        <v>2014</v>
      </c>
      <c r="D19" s="14">
        <v>1</v>
      </c>
      <c r="E19" s="14">
        <v>3328</v>
      </c>
      <c r="F19" s="14">
        <v>16550</v>
      </c>
      <c r="G19" s="15">
        <v>2.2343099999999998</v>
      </c>
      <c r="H19" s="14">
        <v>2.1596700000000002</v>
      </c>
      <c r="I19" s="14">
        <v>2.3115199999999998</v>
      </c>
      <c r="J19" s="14">
        <v>0</v>
      </c>
      <c r="K19" s="14" t="s">
        <v>38</v>
      </c>
      <c r="L19" s="14" t="s">
        <v>38</v>
      </c>
      <c r="M19" s="14" t="s">
        <v>38</v>
      </c>
      <c r="N19" s="14" t="s">
        <v>38</v>
      </c>
      <c r="O19" s="14"/>
      <c r="P19" s="14">
        <v>90</v>
      </c>
    </row>
    <row r="20" spans="1:16" x14ac:dyDescent="0.2">
      <c r="A20" s="13" t="s">
        <v>8</v>
      </c>
      <c r="B20" s="3">
        <v>0</v>
      </c>
      <c r="C20" s="14">
        <v>2014</v>
      </c>
      <c r="D20" s="14">
        <v>2</v>
      </c>
      <c r="E20" s="14">
        <v>2736</v>
      </c>
      <c r="F20" s="14">
        <v>16488</v>
      </c>
      <c r="G20" s="15">
        <v>1.8234999999999999</v>
      </c>
      <c r="H20" s="14">
        <v>1.75644</v>
      </c>
      <c r="I20" s="14">
        <v>1.89313</v>
      </c>
      <c r="J20" s="14">
        <v>0</v>
      </c>
      <c r="K20" s="14" t="s">
        <v>38</v>
      </c>
      <c r="L20" s="14" t="s">
        <v>38</v>
      </c>
      <c r="M20" s="14" t="s">
        <v>38</v>
      </c>
      <c r="N20" s="14" t="s">
        <v>38</v>
      </c>
      <c r="O20" s="14"/>
      <c r="P20" s="14">
        <v>91</v>
      </c>
    </row>
    <row r="21" spans="1:16" x14ac:dyDescent="0.2">
      <c r="A21" s="13" t="s">
        <v>8</v>
      </c>
      <c r="B21" s="3">
        <v>0</v>
      </c>
      <c r="C21" s="14">
        <v>2014</v>
      </c>
      <c r="D21" s="14">
        <v>3</v>
      </c>
      <c r="E21" s="14">
        <v>2404</v>
      </c>
      <c r="F21" s="14">
        <v>16417</v>
      </c>
      <c r="G21" s="15">
        <v>1.5916699999999999</v>
      </c>
      <c r="H21" s="14">
        <v>1.5293000000000001</v>
      </c>
      <c r="I21" s="14">
        <v>1.6565799999999999</v>
      </c>
      <c r="J21" s="14">
        <v>0</v>
      </c>
      <c r="K21" s="14" t="s">
        <v>38</v>
      </c>
      <c r="L21" s="14" t="s">
        <v>38</v>
      </c>
      <c r="M21" s="14" t="s">
        <v>38</v>
      </c>
      <c r="N21" s="14" t="s">
        <v>38</v>
      </c>
      <c r="O21" s="14"/>
      <c r="P21" s="14">
        <v>92</v>
      </c>
    </row>
    <row r="22" spans="1:16" x14ac:dyDescent="0.2">
      <c r="A22" s="13" t="s">
        <v>8</v>
      </c>
      <c r="B22" s="3">
        <v>0</v>
      </c>
      <c r="C22" s="14">
        <v>2014</v>
      </c>
      <c r="D22" s="14">
        <v>4</v>
      </c>
      <c r="E22" s="14">
        <v>3181</v>
      </c>
      <c r="F22" s="14">
        <v>16608</v>
      </c>
      <c r="G22" s="15">
        <v>2.08189</v>
      </c>
      <c r="H22" s="14">
        <v>2.0107900000000001</v>
      </c>
      <c r="I22" s="14">
        <v>2.15551</v>
      </c>
      <c r="J22" s="14">
        <v>0</v>
      </c>
      <c r="K22" s="14" t="s">
        <v>38</v>
      </c>
      <c r="L22" s="14" t="s">
        <v>38</v>
      </c>
      <c r="M22" s="14" t="s">
        <v>38</v>
      </c>
      <c r="N22" s="14" t="s">
        <v>38</v>
      </c>
      <c r="O22" s="14"/>
      <c r="P22" s="14">
        <v>92</v>
      </c>
    </row>
    <row r="23" spans="1:16" x14ac:dyDescent="0.2">
      <c r="A23" s="13" t="s">
        <v>8</v>
      </c>
      <c r="B23" s="3">
        <v>0</v>
      </c>
      <c r="C23" s="14">
        <v>2015</v>
      </c>
      <c r="D23" s="14">
        <v>1</v>
      </c>
      <c r="E23" s="14">
        <v>3729</v>
      </c>
      <c r="F23" s="14">
        <v>16591</v>
      </c>
      <c r="G23" s="15">
        <v>2.4973399999999999</v>
      </c>
      <c r="H23" s="14">
        <v>2.4184600000000001</v>
      </c>
      <c r="I23" s="14">
        <v>2.5787900000000001</v>
      </c>
      <c r="J23" s="14">
        <v>0</v>
      </c>
      <c r="K23" s="14" t="s">
        <v>38</v>
      </c>
      <c r="L23" s="14" t="s">
        <v>38</v>
      </c>
      <c r="M23" s="14" t="s">
        <v>38</v>
      </c>
      <c r="N23" s="14" t="s">
        <v>38</v>
      </c>
      <c r="O23" s="14"/>
      <c r="P23" s="14">
        <v>90</v>
      </c>
    </row>
    <row r="24" spans="1:16" x14ac:dyDescent="0.2">
      <c r="A24" s="13" t="s">
        <v>8</v>
      </c>
      <c r="B24" s="3">
        <v>0</v>
      </c>
      <c r="C24" s="14">
        <v>2015</v>
      </c>
      <c r="D24" s="14">
        <v>2</v>
      </c>
      <c r="E24" s="14">
        <v>2906</v>
      </c>
      <c r="F24" s="14">
        <v>16624</v>
      </c>
      <c r="G24" s="15">
        <v>1.92096</v>
      </c>
      <c r="H24" s="14">
        <v>1.8523700000000001</v>
      </c>
      <c r="I24" s="14">
        <v>1.9920899999999999</v>
      </c>
      <c r="J24" s="14">
        <v>0</v>
      </c>
      <c r="K24" s="14" t="s">
        <v>38</v>
      </c>
      <c r="L24" s="14" t="s">
        <v>38</v>
      </c>
      <c r="M24" s="14" t="s">
        <v>38</v>
      </c>
      <c r="N24" s="14" t="s">
        <v>38</v>
      </c>
      <c r="O24" s="14"/>
      <c r="P24" s="14">
        <v>91</v>
      </c>
    </row>
    <row r="25" spans="1:16" x14ac:dyDescent="0.2">
      <c r="A25" s="13" t="s">
        <v>8</v>
      </c>
      <c r="B25" s="3">
        <v>0</v>
      </c>
      <c r="C25" s="14">
        <v>2015</v>
      </c>
      <c r="D25" s="14">
        <v>3</v>
      </c>
      <c r="E25" s="14">
        <v>2375</v>
      </c>
      <c r="F25" s="14">
        <v>16708</v>
      </c>
      <c r="G25" s="15">
        <v>1.54508</v>
      </c>
      <c r="H25" s="14">
        <v>1.48417</v>
      </c>
      <c r="I25" s="14">
        <v>1.60849</v>
      </c>
      <c r="J25" s="14">
        <v>0</v>
      </c>
      <c r="K25" s="14" t="s">
        <v>38</v>
      </c>
      <c r="L25" s="14" t="s">
        <v>38</v>
      </c>
      <c r="M25" s="14" t="s">
        <v>38</v>
      </c>
      <c r="N25" s="14" t="s">
        <v>38</v>
      </c>
      <c r="O25" s="14"/>
      <c r="P25" s="14">
        <v>92</v>
      </c>
    </row>
    <row r="26" spans="1:16" x14ac:dyDescent="0.2">
      <c r="A26" s="13" t="s">
        <v>8</v>
      </c>
      <c r="B26" s="3">
        <v>0</v>
      </c>
      <c r="C26" s="14">
        <v>2015</v>
      </c>
      <c r="D26" s="14">
        <v>4</v>
      </c>
      <c r="E26" s="14">
        <v>2883</v>
      </c>
      <c r="F26" s="14">
        <v>16690</v>
      </c>
      <c r="G26" s="15">
        <v>1.8775900000000001</v>
      </c>
      <c r="H26" s="14">
        <v>1.81029</v>
      </c>
      <c r="I26" s="14">
        <v>1.94739</v>
      </c>
      <c r="J26" s="14">
        <v>0</v>
      </c>
      <c r="K26" s="14" t="s">
        <v>38</v>
      </c>
      <c r="L26" s="14" t="s">
        <v>38</v>
      </c>
      <c r="M26" s="14" t="s">
        <v>38</v>
      </c>
      <c r="N26" s="14" t="s">
        <v>38</v>
      </c>
      <c r="O26" s="14"/>
      <c r="P26" s="14">
        <v>92</v>
      </c>
    </row>
    <row r="27" spans="1:16" x14ac:dyDescent="0.2">
      <c r="A27" s="13" t="s">
        <v>8</v>
      </c>
      <c r="B27" s="3">
        <v>0</v>
      </c>
      <c r="C27" s="14">
        <v>2016</v>
      </c>
      <c r="D27" s="14">
        <v>1</v>
      </c>
      <c r="E27" s="14">
        <v>3602</v>
      </c>
      <c r="F27" s="14">
        <v>16745</v>
      </c>
      <c r="G27" s="15">
        <v>2.3638400000000002</v>
      </c>
      <c r="H27" s="14">
        <v>2.28789</v>
      </c>
      <c r="I27" s="14">
        <v>2.44231</v>
      </c>
      <c r="J27" s="14">
        <v>0</v>
      </c>
      <c r="K27" s="14">
        <v>0.80640000000000001</v>
      </c>
      <c r="L27" s="14">
        <v>0.77129999999999999</v>
      </c>
      <c r="M27" s="14">
        <v>0.84319999999999995</v>
      </c>
      <c r="N27" s="14">
        <v>0</v>
      </c>
      <c r="O27" s="14" t="s">
        <v>39</v>
      </c>
      <c r="P27" s="14">
        <v>91</v>
      </c>
    </row>
    <row r="28" spans="1:16" x14ac:dyDescent="0.2">
      <c r="A28" s="13" t="s">
        <v>8</v>
      </c>
      <c r="B28" s="3">
        <v>0</v>
      </c>
      <c r="C28" s="14">
        <v>2016</v>
      </c>
      <c r="D28" s="14">
        <v>2</v>
      </c>
      <c r="E28" s="14">
        <v>3004</v>
      </c>
      <c r="F28" s="14">
        <v>16942</v>
      </c>
      <c r="G28" s="15">
        <v>1.9484699999999999</v>
      </c>
      <c r="H28" s="14">
        <v>1.88002</v>
      </c>
      <c r="I28" s="14">
        <v>2.0194100000000001</v>
      </c>
      <c r="J28" s="14">
        <v>0</v>
      </c>
      <c r="K28" s="14">
        <v>0.93389999999999995</v>
      </c>
      <c r="L28" s="14">
        <v>0.88790000000000002</v>
      </c>
      <c r="M28" s="14">
        <v>0.98240000000000005</v>
      </c>
      <c r="N28" s="14">
        <v>8.0960000000000008E-3</v>
      </c>
      <c r="O28" s="14" t="s">
        <v>39</v>
      </c>
      <c r="P28" s="14">
        <v>91</v>
      </c>
    </row>
    <row r="29" spans="1:16" x14ac:dyDescent="0.2">
      <c r="A29" s="13" t="s">
        <v>8</v>
      </c>
      <c r="B29" s="3">
        <v>0</v>
      </c>
      <c r="C29" s="14">
        <v>2016</v>
      </c>
      <c r="D29" s="14">
        <v>3</v>
      </c>
      <c r="E29" s="14">
        <v>2291</v>
      </c>
      <c r="F29" s="14">
        <v>16797</v>
      </c>
      <c r="G29" s="15">
        <v>1.48254</v>
      </c>
      <c r="H29" s="14">
        <v>1.42306</v>
      </c>
      <c r="I29" s="14">
        <v>1.5445</v>
      </c>
      <c r="J29" s="14">
        <v>0</v>
      </c>
      <c r="K29" s="14">
        <v>0.94510000000000005</v>
      </c>
      <c r="L29" s="14">
        <v>0.89180000000000004</v>
      </c>
      <c r="M29" s="14">
        <v>1.0016</v>
      </c>
      <c r="N29" s="14">
        <v>5.6459000000000002E-2</v>
      </c>
      <c r="O29" s="14"/>
      <c r="P29" s="14">
        <v>92</v>
      </c>
    </row>
    <row r="30" spans="1:16" x14ac:dyDescent="0.2">
      <c r="A30" s="13" t="s">
        <v>8</v>
      </c>
      <c r="B30" s="3">
        <v>0</v>
      </c>
      <c r="C30" s="14">
        <v>2016</v>
      </c>
      <c r="D30" s="14">
        <v>4</v>
      </c>
      <c r="E30" s="14">
        <v>3251</v>
      </c>
      <c r="F30" s="14">
        <v>16950</v>
      </c>
      <c r="G30" s="15">
        <v>2.0847799999999999</v>
      </c>
      <c r="H30" s="14">
        <v>2.0143300000000002</v>
      </c>
      <c r="I30" s="14">
        <v>2.1576900000000001</v>
      </c>
      <c r="J30" s="14">
        <v>0</v>
      </c>
      <c r="K30" s="14">
        <v>0.97189999999999999</v>
      </c>
      <c r="L30" s="14">
        <v>0.9254</v>
      </c>
      <c r="M30" s="14">
        <v>1.0206999999999999</v>
      </c>
      <c r="N30" s="14">
        <v>0.254797</v>
      </c>
      <c r="O30" s="14"/>
      <c r="P30" s="14">
        <v>92</v>
      </c>
    </row>
    <row r="31" spans="1:16" x14ac:dyDescent="0.2">
      <c r="A31" s="13" t="s">
        <v>8</v>
      </c>
      <c r="B31" s="3" t="s">
        <v>29</v>
      </c>
      <c r="C31" s="14">
        <v>2011</v>
      </c>
      <c r="D31" s="14">
        <v>1</v>
      </c>
      <c r="E31" s="14">
        <v>18195</v>
      </c>
      <c r="F31" s="14">
        <v>64349</v>
      </c>
      <c r="G31" s="15">
        <v>3.1417199999999998</v>
      </c>
      <c r="H31" s="14">
        <v>3.0964</v>
      </c>
      <c r="I31" s="14">
        <v>3.18771</v>
      </c>
      <c r="J31" s="14">
        <v>0</v>
      </c>
      <c r="K31" s="14" t="s">
        <v>38</v>
      </c>
      <c r="L31" s="14" t="s">
        <v>38</v>
      </c>
      <c r="M31" s="14" t="s">
        <v>38</v>
      </c>
      <c r="N31" s="14" t="s">
        <v>38</v>
      </c>
      <c r="O31" s="14"/>
      <c r="P31" s="14">
        <v>90</v>
      </c>
    </row>
    <row r="32" spans="1:16" x14ac:dyDescent="0.2">
      <c r="A32" s="13" t="s">
        <v>8</v>
      </c>
      <c r="B32" s="3" t="s">
        <v>29</v>
      </c>
      <c r="C32" s="14">
        <v>2011</v>
      </c>
      <c r="D32" s="14">
        <v>2</v>
      </c>
      <c r="E32" s="14">
        <v>12954</v>
      </c>
      <c r="F32" s="14">
        <v>64893</v>
      </c>
      <c r="G32" s="15">
        <v>2.1936399999999998</v>
      </c>
      <c r="H32" s="14">
        <v>2.15618</v>
      </c>
      <c r="I32" s="14">
        <v>2.2317399999999998</v>
      </c>
      <c r="J32" s="14">
        <v>0</v>
      </c>
      <c r="K32" s="14" t="s">
        <v>38</v>
      </c>
      <c r="L32" s="14" t="s">
        <v>38</v>
      </c>
      <c r="M32" s="14" t="s">
        <v>38</v>
      </c>
      <c r="N32" s="14" t="s">
        <v>38</v>
      </c>
      <c r="O32" s="14"/>
      <c r="P32" s="14">
        <v>91</v>
      </c>
    </row>
    <row r="33" spans="1:16" x14ac:dyDescent="0.2">
      <c r="A33" s="13" t="s">
        <v>8</v>
      </c>
      <c r="B33" s="3" t="s">
        <v>29</v>
      </c>
      <c r="C33" s="14">
        <v>2011</v>
      </c>
      <c r="D33" s="14">
        <v>3</v>
      </c>
      <c r="E33" s="14">
        <v>10898</v>
      </c>
      <c r="F33" s="14">
        <v>64985</v>
      </c>
      <c r="G33" s="15">
        <v>1.82283</v>
      </c>
      <c r="H33" s="14">
        <v>1.7889200000000001</v>
      </c>
      <c r="I33" s="14">
        <v>1.85738</v>
      </c>
      <c r="J33" s="14">
        <v>0</v>
      </c>
      <c r="K33" s="14" t="s">
        <v>38</v>
      </c>
      <c r="L33" s="14" t="s">
        <v>38</v>
      </c>
      <c r="M33" s="14" t="s">
        <v>38</v>
      </c>
      <c r="N33" s="14" t="s">
        <v>38</v>
      </c>
      <c r="O33" s="14"/>
      <c r="P33" s="14">
        <v>92</v>
      </c>
    </row>
    <row r="34" spans="1:16" x14ac:dyDescent="0.2">
      <c r="A34" s="13" t="s">
        <v>8</v>
      </c>
      <c r="B34" s="3" t="s">
        <v>29</v>
      </c>
      <c r="C34" s="14">
        <v>2011</v>
      </c>
      <c r="D34" s="14">
        <v>4</v>
      </c>
      <c r="E34" s="14">
        <v>15771</v>
      </c>
      <c r="F34" s="14">
        <v>65381</v>
      </c>
      <c r="G34" s="15">
        <v>2.6219199999999998</v>
      </c>
      <c r="H34" s="14">
        <v>2.5813199999999998</v>
      </c>
      <c r="I34" s="14">
        <v>2.66316</v>
      </c>
      <c r="J34" s="14">
        <v>0</v>
      </c>
      <c r="K34" s="14" t="s">
        <v>38</v>
      </c>
      <c r="L34" s="14" t="s">
        <v>38</v>
      </c>
      <c r="M34" s="14" t="s">
        <v>38</v>
      </c>
      <c r="N34" s="14" t="s">
        <v>38</v>
      </c>
      <c r="O34" s="14"/>
      <c r="P34" s="14">
        <v>92</v>
      </c>
    </row>
    <row r="35" spans="1:16" x14ac:dyDescent="0.2">
      <c r="A35" s="13" t="s">
        <v>8</v>
      </c>
      <c r="B35" s="3" t="s">
        <v>29</v>
      </c>
      <c r="C35" s="14">
        <v>2012</v>
      </c>
      <c r="D35" s="14">
        <v>1</v>
      </c>
      <c r="E35" s="14">
        <v>15558</v>
      </c>
      <c r="F35" s="14">
        <v>65738</v>
      </c>
      <c r="G35" s="15">
        <v>2.60073</v>
      </c>
      <c r="H35" s="14">
        <v>2.56019</v>
      </c>
      <c r="I35" s="14">
        <v>2.6419199999999998</v>
      </c>
      <c r="J35" s="14">
        <v>0</v>
      </c>
      <c r="K35" s="14" t="s">
        <v>38</v>
      </c>
      <c r="L35" s="14" t="s">
        <v>38</v>
      </c>
      <c r="M35" s="14" t="s">
        <v>38</v>
      </c>
      <c r="N35" s="14" t="s">
        <v>38</v>
      </c>
      <c r="O35" s="14"/>
      <c r="P35" s="14">
        <v>91</v>
      </c>
    </row>
    <row r="36" spans="1:16" x14ac:dyDescent="0.2">
      <c r="A36" s="13" t="s">
        <v>8</v>
      </c>
      <c r="B36" s="3" t="s">
        <v>29</v>
      </c>
      <c r="C36" s="14">
        <v>2012</v>
      </c>
      <c r="D36" s="14">
        <v>2</v>
      </c>
      <c r="E36" s="14">
        <v>13442</v>
      </c>
      <c r="F36" s="14">
        <v>65983</v>
      </c>
      <c r="G36" s="15">
        <v>2.2386699999999999</v>
      </c>
      <c r="H36" s="14">
        <v>2.2011500000000002</v>
      </c>
      <c r="I36" s="14">
        <v>2.27684</v>
      </c>
      <c r="J36" s="14">
        <v>0</v>
      </c>
      <c r="K36" s="14" t="s">
        <v>38</v>
      </c>
      <c r="L36" s="14" t="s">
        <v>38</v>
      </c>
      <c r="M36" s="14" t="s">
        <v>38</v>
      </c>
      <c r="N36" s="14" t="s">
        <v>38</v>
      </c>
      <c r="O36" s="14"/>
      <c r="P36" s="14">
        <v>91</v>
      </c>
    </row>
    <row r="37" spans="1:16" x14ac:dyDescent="0.2">
      <c r="A37" s="13" t="s">
        <v>8</v>
      </c>
      <c r="B37" s="3" t="s">
        <v>29</v>
      </c>
      <c r="C37" s="14">
        <v>2012</v>
      </c>
      <c r="D37" s="14">
        <v>3</v>
      </c>
      <c r="E37" s="14">
        <v>11461</v>
      </c>
      <c r="F37" s="14">
        <v>65793</v>
      </c>
      <c r="G37" s="15">
        <v>1.8934599999999999</v>
      </c>
      <c r="H37" s="14">
        <v>1.85911</v>
      </c>
      <c r="I37" s="14">
        <v>1.9284399999999999</v>
      </c>
      <c r="J37" s="14">
        <v>0</v>
      </c>
      <c r="K37" s="14" t="s">
        <v>38</v>
      </c>
      <c r="L37" s="14" t="s">
        <v>38</v>
      </c>
      <c r="M37" s="14" t="s">
        <v>38</v>
      </c>
      <c r="N37" s="14" t="s">
        <v>38</v>
      </c>
      <c r="O37" s="14"/>
      <c r="P37" s="14">
        <v>92</v>
      </c>
    </row>
    <row r="38" spans="1:16" x14ac:dyDescent="0.2">
      <c r="A38" s="13" t="s">
        <v>8</v>
      </c>
      <c r="B38" s="3" t="s">
        <v>29</v>
      </c>
      <c r="C38" s="14">
        <v>2012</v>
      </c>
      <c r="D38" s="14">
        <v>4</v>
      </c>
      <c r="E38" s="14">
        <v>19250</v>
      </c>
      <c r="F38" s="14">
        <v>66070</v>
      </c>
      <c r="G38" s="15">
        <v>3.1669299999999998</v>
      </c>
      <c r="H38" s="14">
        <v>3.1225100000000001</v>
      </c>
      <c r="I38" s="14">
        <v>3.2119900000000001</v>
      </c>
      <c r="J38" s="14">
        <v>0</v>
      </c>
      <c r="K38" s="14" t="s">
        <v>38</v>
      </c>
      <c r="L38" s="14" t="s">
        <v>38</v>
      </c>
      <c r="M38" s="14" t="s">
        <v>38</v>
      </c>
      <c r="N38" s="14" t="s">
        <v>38</v>
      </c>
      <c r="O38" s="14"/>
      <c r="P38" s="14">
        <v>92</v>
      </c>
    </row>
    <row r="39" spans="1:16" x14ac:dyDescent="0.2">
      <c r="A39" s="13" t="s">
        <v>8</v>
      </c>
      <c r="B39" s="3" t="s">
        <v>29</v>
      </c>
      <c r="C39" s="14">
        <v>2013</v>
      </c>
      <c r="D39" s="14">
        <v>1</v>
      </c>
      <c r="E39" s="14">
        <v>15471</v>
      </c>
      <c r="F39" s="14">
        <v>66028</v>
      </c>
      <c r="G39" s="15">
        <v>2.60344</v>
      </c>
      <c r="H39" s="14">
        <v>2.5627399999999998</v>
      </c>
      <c r="I39" s="14">
        <v>2.64479</v>
      </c>
      <c r="J39" s="14">
        <v>0</v>
      </c>
      <c r="K39" s="14" t="s">
        <v>38</v>
      </c>
      <c r="L39" s="14" t="s">
        <v>38</v>
      </c>
      <c r="M39" s="14" t="s">
        <v>38</v>
      </c>
      <c r="N39" s="14" t="s">
        <v>38</v>
      </c>
      <c r="O39" s="14"/>
      <c r="P39" s="14">
        <v>90</v>
      </c>
    </row>
    <row r="40" spans="1:16" x14ac:dyDescent="0.2">
      <c r="A40" s="13" t="s">
        <v>8</v>
      </c>
      <c r="B40" s="3" t="s">
        <v>29</v>
      </c>
      <c r="C40" s="14">
        <v>2013</v>
      </c>
      <c r="D40" s="14">
        <v>2</v>
      </c>
      <c r="E40" s="14">
        <v>13668</v>
      </c>
      <c r="F40" s="14">
        <v>66367</v>
      </c>
      <c r="G40" s="15">
        <v>2.2631399999999999</v>
      </c>
      <c r="H40" s="14">
        <v>2.2255199999999999</v>
      </c>
      <c r="I40" s="14">
        <v>2.3014000000000001</v>
      </c>
      <c r="J40" s="14">
        <v>0</v>
      </c>
      <c r="K40" s="14" t="s">
        <v>38</v>
      </c>
      <c r="L40" s="14" t="s">
        <v>38</v>
      </c>
      <c r="M40" s="14" t="s">
        <v>38</v>
      </c>
      <c r="N40" s="14" t="s">
        <v>38</v>
      </c>
      <c r="O40" s="14"/>
      <c r="P40" s="14">
        <v>91</v>
      </c>
    </row>
    <row r="41" spans="1:16" x14ac:dyDescent="0.2">
      <c r="A41" s="13" t="s">
        <v>8</v>
      </c>
      <c r="B41" s="3" t="s">
        <v>29</v>
      </c>
      <c r="C41" s="14">
        <v>2013</v>
      </c>
      <c r="D41" s="14">
        <v>3</v>
      </c>
      <c r="E41" s="14">
        <v>10707</v>
      </c>
      <c r="F41" s="14">
        <v>66210</v>
      </c>
      <c r="G41" s="15">
        <v>1.7577499999999999</v>
      </c>
      <c r="H41" s="14">
        <v>1.7247699999999999</v>
      </c>
      <c r="I41" s="14">
        <v>1.7913600000000001</v>
      </c>
      <c r="J41" s="14">
        <v>0</v>
      </c>
      <c r="K41" s="14" t="s">
        <v>38</v>
      </c>
      <c r="L41" s="14" t="s">
        <v>38</v>
      </c>
      <c r="M41" s="14" t="s">
        <v>38</v>
      </c>
      <c r="N41" s="14" t="s">
        <v>38</v>
      </c>
      <c r="O41" s="14"/>
      <c r="P41" s="14">
        <v>92</v>
      </c>
    </row>
    <row r="42" spans="1:16" x14ac:dyDescent="0.2">
      <c r="A42" s="13" t="s">
        <v>8</v>
      </c>
      <c r="B42" s="3" t="s">
        <v>29</v>
      </c>
      <c r="C42" s="14">
        <v>2013</v>
      </c>
      <c r="D42" s="14">
        <v>4</v>
      </c>
      <c r="E42" s="14">
        <v>14387</v>
      </c>
      <c r="F42" s="14">
        <v>66757</v>
      </c>
      <c r="G42" s="15">
        <v>2.34253</v>
      </c>
      <c r="H42" s="14">
        <v>2.30457</v>
      </c>
      <c r="I42" s="14">
        <v>2.3811200000000001</v>
      </c>
      <c r="J42" s="14">
        <v>0</v>
      </c>
      <c r="K42" s="14" t="s">
        <v>38</v>
      </c>
      <c r="L42" s="14" t="s">
        <v>38</v>
      </c>
      <c r="M42" s="14" t="s">
        <v>38</v>
      </c>
      <c r="N42" s="14" t="s">
        <v>38</v>
      </c>
      <c r="O42" s="14"/>
      <c r="P42" s="14">
        <v>92</v>
      </c>
    </row>
    <row r="43" spans="1:16" x14ac:dyDescent="0.2">
      <c r="A43" s="13" t="s">
        <v>8</v>
      </c>
      <c r="B43" s="3" t="s">
        <v>29</v>
      </c>
      <c r="C43" s="14">
        <v>2014</v>
      </c>
      <c r="D43" s="14">
        <v>1</v>
      </c>
      <c r="E43" s="14">
        <v>16193</v>
      </c>
      <c r="F43" s="14">
        <v>66594</v>
      </c>
      <c r="G43" s="15">
        <v>2.7017799999999998</v>
      </c>
      <c r="H43" s="14">
        <v>2.6604800000000002</v>
      </c>
      <c r="I43" s="14">
        <v>2.7437100000000001</v>
      </c>
      <c r="J43" s="14">
        <v>0</v>
      </c>
      <c r="K43" s="14" t="s">
        <v>38</v>
      </c>
      <c r="L43" s="14" t="s">
        <v>38</v>
      </c>
      <c r="M43" s="14" t="s">
        <v>38</v>
      </c>
      <c r="N43" s="14" t="s">
        <v>38</v>
      </c>
      <c r="O43" s="14"/>
      <c r="P43" s="14">
        <v>90</v>
      </c>
    </row>
    <row r="44" spans="1:16" x14ac:dyDescent="0.2">
      <c r="A44" s="13" t="s">
        <v>8</v>
      </c>
      <c r="B44" s="3" t="s">
        <v>29</v>
      </c>
      <c r="C44" s="14">
        <v>2014</v>
      </c>
      <c r="D44" s="14">
        <v>2</v>
      </c>
      <c r="E44" s="14">
        <v>12409</v>
      </c>
      <c r="F44" s="14">
        <v>66848</v>
      </c>
      <c r="G44" s="15">
        <v>2.0398900000000002</v>
      </c>
      <c r="H44" s="14">
        <v>2.0043099999999998</v>
      </c>
      <c r="I44" s="14">
        <v>2.0760999999999998</v>
      </c>
      <c r="J44" s="14">
        <v>0</v>
      </c>
      <c r="K44" s="14" t="s">
        <v>38</v>
      </c>
      <c r="L44" s="14" t="s">
        <v>38</v>
      </c>
      <c r="M44" s="14" t="s">
        <v>38</v>
      </c>
      <c r="N44" s="14" t="s">
        <v>38</v>
      </c>
      <c r="O44" s="14"/>
      <c r="P44" s="14">
        <v>91</v>
      </c>
    </row>
    <row r="45" spans="1:16" x14ac:dyDescent="0.2">
      <c r="A45" s="13" t="s">
        <v>8</v>
      </c>
      <c r="B45" s="3" t="s">
        <v>29</v>
      </c>
      <c r="C45" s="14">
        <v>2014</v>
      </c>
      <c r="D45" s="14">
        <v>3</v>
      </c>
      <c r="E45" s="14">
        <v>10964</v>
      </c>
      <c r="F45" s="14">
        <v>67005</v>
      </c>
      <c r="G45" s="15">
        <v>1.77858</v>
      </c>
      <c r="H45" s="14">
        <v>1.7456</v>
      </c>
      <c r="I45" s="14">
        <v>1.81219</v>
      </c>
      <c r="J45" s="14">
        <v>0</v>
      </c>
      <c r="K45" s="14" t="s">
        <v>38</v>
      </c>
      <c r="L45" s="14" t="s">
        <v>38</v>
      </c>
      <c r="M45" s="14" t="s">
        <v>38</v>
      </c>
      <c r="N45" s="14" t="s">
        <v>38</v>
      </c>
      <c r="O45" s="14"/>
      <c r="P45" s="14">
        <v>92</v>
      </c>
    </row>
    <row r="46" spans="1:16" x14ac:dyDescent="0.2">
      <c r="A46" s="13" t="s">
        <v>8</v>
      </c>
      <c r="B46" s="3" t="s">
        <v>29</v>
      </c>
      <c r="C46" s="14">
        <v>2014</v>
      </c>
      <c r="D46" s="14">
        <v>4</v>
      </c>
      <c r="E46" s="14">
        <v>15688</v>
      </c>
      <c r="F46" s="14">
        <v>67493</v>
      </c>
      <c r="G46" s="15">
        <v>2.52651</v>
      </c>
      <c r="H46" s="14">
        <v>2.4872800000000002</v>
      </c>
      <c r="I46" s="14">
        <v>2.56636</v>
      </c>
      <c r="J46" s="14">
        <v>0</v>
      </c>
      <c r="K46" s="14" t="s">
        <v>38</v>
      </c>
      <c r="L46" s="14" t="s">
        <v>38</v>
      </c>
      <c r="M46" s="14" t="s">
        <v>38</v>
      </c>
      <c r="N46" s="14" t="s">
        <v>38</v>
      </c>
      <c r="O46" s="14"/>
      <c r="P46" s="14">
        <v>92</v>
      </c>
    </row>
    <row r="47" spans="1:16" x14ac:dyDescent="0.2">
      <c r="A47" s="13" t="s">
        <v>8</v>
      </c>
      <c r="B47" s="3" t="s">
        <v>29</v>
      </c>
      <c r="C47" s="14">
        <v>2015</v>
      </c>
      <c r="D47" s="14">
        <v>1</v>
      </c>
      <c r="E47" s="14">
        <v>16833</v>
      </c>
      <c r="F47" s="14">
        <v>67235</v>
      </c>
      <c r="G47" s="15">
        <v>2.78179</v>
      </c>
      <c r="H47" s="14">
        <v>2.7400799999999998</v>
      </c>
      <c r="I47" s="14">
        <v>2.8241299999999998</v>
      </c>
      <c r="J47" s="14">
        <v>0</v>
      </c>
      <c r="K47" s="14" t="s">
        <v>38</v>
      </c>
      <c r="L47" s="14" t="s">
        <v>38</v>
      </c>
      <c r="M47" s="14" t="s">
        <v>38</v>
      </c>
      <c r="N47" s="14" t="s">
        <v>38</v>
      </c>
      <c r="O47" s="14"/>
      <c r="P47" s="14">
        <v>90</v>
      </c>
    </row>
    <row r="48" spans="1:16" x14ac:dyDescent="0.2">
      <c r="A48" s="13" t="s">
        <v>8</v>
      </c>
      <c r="B48" s="3" t="s">
        <v>29</v>
      </c>
      <c r="C48" s="14">
        <v>2015</v>
      </c>
      <c r="D48" s="14">
        <v>2</v>
      </c>
      <c r="E48" s="14">
        <v>13070</v>
      </c>
      <c r="F48" s="14">
        <v>67391</v>
      </c>
      <c r="G48" s="15">
        <v>2.13124</v>
      </c>
      <c r="H48" s="14">
        <v>2.0950099999999998</v>
      </c>
      <c r="I48" s="14">
        <v>2.1680899999999999</v>
      </c>
      <c r="J48" s="14">
        <v>0</v>
      </c>
      <c r="K48" s="14" t="s">
        <v>38</v>
      </c>
      <c r="L48" s="14" t="s">
        <v>38</v>
      </c>
      <c r="M48" s="14" t="s">
        <v>38</v>
      </c>
      <c r="N48" s="14" t="s">
        <v>38</v>
      </c>
      <c r="O48" s="14"/>
      <c r="P48" s="14">
        <v>91</v>
      </c>
    </row>
    <row r="49" spans="1:16" x14ac:dyDescent="0.2">
      <c r="A49" s="13" t="s">
        <v>8</v>
      </c>
      <c r="B49" s="3" t="s">
        <v>29</v>
      </c>
      <c r="C49" s="14">
        <v>2015</v>
      </c>
      <c r="D49" s="14">
        <v>3</v>
      </c>
      <c r="E49" s="14">
        <v>10060</v>
      </c>
      <c r="F49" s="14">
        <v>67160</v>
      </c>
      <c r="G49" s="15">
        <v>1.6281699999999999</v>
      </c>
      <c r="H49" s="14">
        <v>1.59666</v>
      </c>
      <c r="I49" s="14">
        <v>1.6603000000000001</v>
      </c>
      <c r="J49" s="14">
        <v>0</v>
      </c>
      <c r="K49" s="14" t="s">
        <v>38</v>
      </c>
      <c r="L49" s="14" t="s">
        <v>38</v>
      </c>
      <c r="M49" s="14" t="s">
        <v>38</v>
      </c>
      <c r="N49" s="14" t="s">
        <v>38</v>
      </c>
      <c r="O49" s="14"/>
      <c r="P49" s="14">
        <v>92</v>
      </c>
    </row>
    <row r="50" spans="1:16" x14ac:dyDescent="0.2">
      <c r="A50" s="13" t="s">
        <v>8</v>
      </c>
      <c r="B50" s="3" t="s">
        <v>29</v>
      </c>
      <c r="C50" s="14">
        <v>2015</v>
      </c>
      <c r="D50" s="14">
        <v>4</v>
      </c>
      <c r="E50" s="14">
        <v>13922</v>
      </c>
      <c r="F50" s="14">
        <v>68024</v>
      </c>
      <c r="G50" s="15">
        <v>2.2246000000000001</v>
      </c>
      <c r="H50" s="14">
        <v>2.1879499999999998</v>
      </c>
      <c r="I50" s="14">
        <v>2.26186</v>
      </c>
      <c r="J50" s="14">
        <v>0</v>
      </c>
      <c r="K50" s="14" t="s">
        <v>38</v>
      </c>
      <c r="L50" s="14" t="s">
        <v>38</v>
      </c>
      <c r="M50" s="14" t="s">
        <v>38</v>
      </c>
      <c r="N50" s="14" t="s">
        <v>38</v>
      </c>
      <c r="O50" s="14"/>
      <c r="P50" s="14">
        <v>92</v>
      </c>
    </row>
    <row r="51" spans="1:16" x14ac:dyDescent="0.2">
      <c r="A51" s="13" t="s">
        <v>8</v>
      </c>
      <c r="B51" s="3" t="s">
        <v>29</v>
      </c>
      <c r="C51" s="14">
        <v>2016</v>
      </c>
      <c r="D51" s="14">
        <v>1</v>
      </c>
      <c r="E51" s="14">
        <v>18729</v>
      </c>
      <c r="F51" s="14">
        <v>68067</v>
      </c>
      <c r="G51" s="15">
        <v>3.0236900000000002</v>
      </c>
      <c r="H51" s="14">
        <v>2.9806900000000001</v>
      </c>
      <c r="I51" s="14">
        <v>3.0672999999999999</v>
      </c>
      <c r="J51" s="14">
        <v>0</v>
      </c>
      <c r="K51" s="14">
        <v>0.96240000000000003</v>
      </c>
      <c r="L51" s="14">
        <v>0.94299999999999995</v>
      </c>
      <c r="M51" s="14">
        <v>0.98229999999999995</v>
      </c>
      <c r="N51" s="14">
        <v>2.34E-4</v>
      </c>
      <c r="O51" s="14" t="s">
        <v>39</v>
      </c>
      <c r="P51" s="14">
        <v>91</v>
      </c>
    </row>
    <row r="52" spans="1:16" x14ac:dyDescent="0.2">
      <c r="A52" s="13" t="s">
        <v>8</v>
      </c>
      <c r="B52" s="3" t="s">
        <v>29</v>
      </c>
      <c r="C52" s="14">
        <v>2016</v>
      </c>
      <c r="D52" s="14">
        <v>2</v>
      </c>
      <c r="E52" s="14">
        <v>13203</v>
      </c>
      <c r="F52" s="14">
        <v>68476</v>
      </c>
      <c r="G52" s="15">
        <v>2.1188099999999999</v>
      </c>
      <c r="H52" s="14">
        <v>2.0829800000000001</v>
      </c>
      <c r="I52" s="14">
        <v>2.1552699999999998</v>
      </c>
      <c r="J52" s="14">
        <v>0</v>
      </c>
      <c r="K52" s="14">
        <v>0.96589999999999998</v>
      </c>
      <c r="L52" s="14">
        <v>0.94279999999999997</v>
      </c>
      <c r="M52" s="14">
        <v>0.98960000000000004</v>
      </c>
      <c r="N52" s="14">
        <v>5.012E-3</v>
      </c>
      <c r="O52" s="14" t="s">
        <v>39</v>
      </c>
      <c r="P52" s="14">
        <v>91</v>
      </c>
    </row>
    <row r="53" spans="1:16" x14ac:dyDescent="0.2">
      <c r="A53" s="13" t="s">
        <v>8</v>
      </c>
      <c r="B53" s="3" t="s">
        <v>29</v>
      </c>
      <c r="C53" s="14">
        <v>2016</v>
      </c>
      <c r="D53" s="14">
        <v>3</v>
      </c>
      <c r="E53" s="14">
        <v>10465</v>
      </c>
      <c r="F53" s="14">
        <v>68694</v>
      </c>
      <c r="G53" s="15">
        <v>1.6558900000000001</v>
      </c>
      <c r="H53" s="14">
        <v>1.6244700000000001</v>
      </c>
      <c r="I53" s="14">
        <v>1.6879299999999999</v>
      </c>
      <c r="J53" s="14">
        <v>0</v>
      </c>
      <c r="K53" s="14">
        <v>0.90839999999999999</v>
      </c>
      <c r="L53" s="14">
        <v>0.88439999999999996</v>
      </c>
      <c r="M53" s="14">
        <v>0.93310000000000004</v>
      </c>
      <c r="N53" s="14">
        <v>0</v>
      </c>
      <c r="O53" s="14" t="s">
        <v>39</v>
      </c>
      <c r="P53" s="14">
        <v>92</v>
      </c>
    </row>
    <row r="54" spans="1:16" x14ac:dyDescent="0.2">
      <c r="A54" s="13" t="s">
        <v>8</v>
      </c>
      <c r="B54" s="3" t="s">
        <v>29</v>
      </c>
      <c r="C54" s="14">
        <v>2016</v>
      </c>
      <c r="D54" s="14">
        <v>4</v>
      </c>
      <c r="E54" s="14">
        <v>16101</v>
      </c>
      <c r="F54" s="14">
        <v>69361</v>
      </c>
      <c r="G54" s="15">
        <v>2.52319</v>
      </c>
      <c r="H54" s="14">
        <v>2.4845100000000002</v>
      </c>
      <c r="I54" s="14">
        <v>2.5624600000000002</v>
      </c>
      <c r="J54" s="14">
        <v>0</v>
      </c>
      <c r="K54" s="14">
        <v>0.96230000000000004</v>
      </c>
      <c r="L54" s="14">
        <v>0.94140000000000001</v>
      </c>
      <c r="M54" s="14">
        <v>0.98370000000000002</v>
      </c>
      <c r="N54" s="14">
        <v>6.1200000000000002E-4</v>
      </c>
      <c r="O54" s="14" t="s">
        <v>39</v>
      </c>
      <c r="P54" s="14">
        <v>92</v>
      </c>
    </row>
    <row r="55" spans="1:16" x14ac:dyDescent="0.2">
      <c r="A55" s="13" t="s">
        <v>8</v>
      </c>
      <c r="B55" s="3" t="s">
        <v>30</v>
      </c>
      <c r="C55" s="14">
        <v>2011</v>
      </c>
      <c r="D55" s="14">
        <v>1</v>
      </c>
      <c r="E55" s="14">
        <v>12520</v>
      </c>
      <c r="F55" s="14">
        <v>75969</v>
      </c>
      <c r="G55" s="15">
        <v>1.8311599999999999</v>
      </c>
      <c r="H55" s="14">
        <v>1.7993600000000001</v>
      </c>
      <c r="I55" s="14">
        <v>1.86351</v>
      </c>
      <c r="J55" s="14">
        <v>0</v>
      </c>
      <c r="K55" s="14" t="s">
        <v>38</v>
      </c>
      <c r="L55" s="14" t="s">
        <v>38</v>
      </c>
      <c r="M55" s="14" t="s">
        <v>38</v>
      </c>
      <c r="N55" s="14" t="s">
        <v>38</v>
      </c>
      <c r="O55" s="14"/>
      <c r="P55" s="14">
        <v>90</v>
      </c>
    </row>
    <row r="56" spans="1:16" x14ac:dyDescent="0.2">
      <c r="A56" s="13" t="s">
        <v>8</v>
      </c>
      <c r="B56" s="3" t="s">
        <v>30</v>
      </c>
      <c r="C56" s="14">
        <v>2011</v>
      </c>
      <c r="D56" s="14">
        <v>2</v>
      </c>
      <c r="E56" s="14">
        <v>10545</v>
      </c>
      <c r="F56" s="14">
        <v>76232</v>
      </c>
      <c r="G56" s="15">
        <v>1.5200899999999999</v>
      </c>
      <c r="H56" s="14">
        <v>1.49135</v>
      </c>
      <c r="I56" s="14">
        <v>1.54938</v>
      </c>
      <c r="J56" s="14">
        <v>0</v>
      </c>
      <c r="K56" s="14" t="s">
        <v>38</v>
      </c>
      <c r="L56" s="14" t="s">
        <v>38</v>
      </c>
      <c r="M56" s="14" t="s">
        <v>38</v>
      </c>
      <c r="N56" s="14" t="s">
        <v>38</v>
      </c>
      <c r="O56" s="14"/>
      <c r="P56" s="14">
        <v>91</v>
      </c>
    </row>
    <row r="57" spans="1:16" x14ac:dyDescent="0.2">
      <c r="A57" s="13" t="s">
        <v>8</v>
      </c>
      <c r="B57" s="3" t="s">
        <v>30</v>
      </c>
      <c r="C57" s="14">
        <v>2011</v>
      </c>
      <c r="D57" s="14">
        <v>3</v>
      </c>
      <c r="E57" s="14">
        <v>9047</v>
      </c>
      <c r="F57" s="14">
        <v>76249</v>
      </c>
      <c r="G57" s="15">
        <v>1.2896799999999999</v>
      </c>
      <c r="H57" s="14">
        <v>1.2633799999999999</v>
      </c>
      <c r="I57" s="14">
        <v>1.31653</v>
      </c>
      <c r="J57" s="14">
        <v>0</v>
      </c>
      <c r="K57" s="14" t="s">
        <v>38</v>
      </c>
      <c r="L57" s="14" t="s">
        <v>38</v>
      </c>
      <c r="M57" s="14" t="s">
        <v>38</v>
      </c>
      <c r="N57" s="14" t="s">
        <v>38</v>
      </c>
      <c r="O57" s="14"/>
      <c r="P57" s="14">
        <v>92</v>
      </c>
    </row>
    <row r="58" spans="1:16" x14ac:dyDescent="0.2">
      <c r="A58" s="13" t="s">
        <v>8</v>
      </c>
      <c r="B58" s="3" t="s">
        <v>30</v>
      </c>
      <c r="C58" s="14">
        <v>2011</v>
      </c>
      <c r="D58" s="14">
        <v>4</v>
      </c>
      <c r="E58" s="14">
        <v>11621</v>
      </c>
      <c r="F58" s="14">
        <v>77203</v>
      </c>
      <c r="G58" s="15">
        <v>1.6361399999999999</v>
      </c>
      <c r="H58" s="14">
        <v>1.60667</v>
      </c>
      <c r="I58" s="14">
        <v>1.6661600000000001</v>
      </c>
      <c r="J58" s="14">
        <v>0</v>
      </c>
      <c r="K58" s="14" t="s">
        <v>38</v>
      </c>
      <c r="L58" s="14" t="s">
        <v>38</v>
      </c>
      <c r="M58" s="14" t="s">
        <v>38</v>
      </c>
      <c r="N58" s="14" t="s">
        <v>38</v>
      </c>
      <c r="O58" s="14"/>
      <c r="P58" s="14">
        <v>92</v>
      </c>
    </row>
    <row r="59" spans="1:16" x14ac:dyDescent="0.2">
      <c r="A59" s="13" t="s">
        <v>8</v>
      </c>
      <c r="B59" s="3" t="s">
        <v>30</v>
      </c>
      <c r="C59" s="14">
        <v>2012</v>
      </c>
      <c r="D59" s="14">
        <v>1</v>
      </c>
      <c r="E59" s="14">
        <v>12111</v>
      </c>
      <c r="F59" s="14">
        <v>77472</v>
      </c>
      <c r="G59" s="15">
        <v>1.7178800000000001</v>
      </c>
      <c r="H59" s="14">
        <v>1.6875599999999999</v>
      </c>
      <c r="I59" s="14">
        <v>1.74875</v>
      </c>
      <c r="J59" s="14">
        <v>0</v>
      </c>
      <c r="K59" s="14" t="s">
        <v>38</v>
      </c>
      <c r="L59" s="14" t="s">
        <v>38</v>
      </c>
      <c r="M59" s="14" t="s">
        <v>38</v>
      </c>
      <c r="N59" s="14" t="s">
        <v>38</v>
      </c>
      <c r="O59" s="14"/>
      <c r="P59" s="14">
        <v>91</v>
      </c>
    </row>
    <row r="60" spans="1:16" x14ac:dyDescent="0.2">
      <c r="A60" s="13" t="s">
        <v>8</v>
      </c>
      <c r="B60" s="3" t="s">
        <v>30</v>
      </c>
      <c r="C60" s="14">
        <v>2012</v>
      </c>
      <c r="D60" s="14">
        <v>2</v>
      </c>
      <c r="E60" s="14">
        <v>10606</v>
      </c>
      <c r="F60" s="14">
        <v>78023</v>
      </c>
      <c r="G60" s="15">
        <v>1.4937800000000001</v>
      </c>
      <c r="H60" s="14">
        <v>1.4656199999999999</v>
      </c>
      <c r="I60" s="14">
        <v>1.5224800000000001</v>
      </c>
      <c r="J60" s="14">
        <v>0</v>
      </c>
      <c r="K60" s="14" t="s">
        <v>38</v>
      </c>
      <c r="L60" s="14" t="s">
        <v>38</v>
      </c>
      <c r="M60" s="14" t="s">
        <v>38</v>
      </c>
      <c r="N60" s="14" t="s">
        <v>38</v>
      </c>
      <c r="O60" s="14"/>
      <c r="P60" s="14">
        <v>91</v>
      </c>
    </row>
    <row r="61" spans="1:16" x14ac:dyDescent="0.2">
      <c r="A61" s="13" t="s">
        <v>8</v>
      </c>
      <c r="B61" s="3" t="s">
        <v>30</v>
      </c>
      <c r="C61" s="14">
        <v>2012</v>
      </c>
      <c r="D61" s="14">
        <v>3</v>
      </c>
      <c r="E61" s="14">
        <v>9576</v>
      </c>
      <c r="F61" s="14">
        <v>78070</v>
      </c>
      <c r="G61" s="15">
        <v>1.33325</v>
      </c>
      <c r="H61" s="14">
        <v>1.30681</v>
      </c>
      <c r="I61" s="14">
        <v>1.36022</v>
      </c>
      <c r="J61" s="14">
        <v>0</v>
      </c>
      <c r="K61" s="14" t="s">
        <v>38</v>
      </c>
      <c r="L61" s="14" t="s">
        <v>38</v>
      </c>
      <c r="M61" s="14" t="s">
        <v>38</v>
      </c>
      <c r="N61" s="14" t="s">
        <v>38</v>
      </c>
      <c r="O61" s="14"/>
      <c r="P61" s="14">
        <v>92</v>
      </c>
    </row>
    <row r="62" spans="1:16" x14ac:dyDescent="0.2">
      <c r="A62" s="13" t="s">
        <v>8</v>
      </c>
      <c r="B62" s="3" t="s">
        <v>30</v>
      </c>
      <c r="C62" s="14">
        <v>2012</v>
      </c>
      <c r="D62" s="14">
        <v>4</v>
      </c>
      <c r="E62" s="14">
        <v>13427</v>
      </c>
      <c r="F62" s="14">
        <v>79055</v>
      </c>
      <c r="G62" s="15">
        <v>1.84613</v>
      </c>
      <c r="H62" s="14">
        <v>1.8151600000000001</v>
      </c>
      <c r="I62" s="14">
        <v>1.8776200000000001</v>
      </c>
      <c r="J62" s="14">
        <v>0</v>
      </c>
      <c r="K62" s="14" t="s">
        <v>38</v>
      </c>
      <c r="L62" s="14" t="s">
        <v>38</v>
      </c>
      <c r="M62" s="14" t="s">
        <v>38</v>
      </c>
      <c r="N62" s="14" t="s">
        <v>38</v>
      </c>
      <c r="O62" s="14"/>
      <c r="P62" s="14">
        <v>92</v>
      </c>
    </row>
    <row r="63" spans="1:16" x14ac:dyDescent="0.2">
      <c r="A63" s="13" t="s">
        <v>8</v>
      </c>
      <c r="B63" s="3" t="s">
        <v>30</v>
      </c>
      <c r="C63" s="14">
        <v>2013</v>
      </c>
      <c r="D63" s="14">
        <v>1</v>
      </c>
      <c r="E63" s="14">
        <v>11309</v>
      </c>
      <c r="F63" s="14">
        <v>79373</v>
      </c>
      <c r="G63" s="15">
        <v>1.5831</v>
      </c>
      <c r="H63" s="14">
        <v>1.55419</v>
      </c>
      <c r="I63" s="14">
        <v>1.6125499999999999</v>
      </c>
      <c r="J63" s="14">
        <v>0</v>
      </c>
      <c r="K63" s="14" t="s">
        <v>38</v>
      </c>
      <c r="L63" s="14" t="s">
        <v>38</v>
      </c>
      <c r="M63" s="14" t="s">
        <v>38</v>
      </c>
      <c r="N63" s="14" t="s">
        <v>38</v>
      </c>
      <c r="O63" s="14"/>
      <c r="P63" s="14">
        <v>90</v>
      </c>
    </row>
    <row r="64" spans="1:16" x14ac:dyDescent="0.2">
      <c r="A64" s="13" t="s">
        <v>8</v>
      </c>
      <c r="B64" s="3" t="s">
        <v>30</v>
      </c>
      <c r="C64" s="14">
        <v>2013</v>
      </c>
      <c r="D64" s="14">
        <v>2</v>
      </c>
      <c r="E64" s="14">
        <v>10917</v>
      </c>
      <c r="F64" s="14">
        <v>79972</v>
      </c>
      <c r="G64" s="15">
        <v>1.5001100000000001</v>
      </c>
      <c r="H64" s="14">
        <v>1.47224</v>
      </c>
      <c r="I64" s="14">
        <v>1.5285200000000001</v>
      </c>
      <c r="J64" s="14">
        <v>0</v>
      </c>
      <c r="K64" s="14" t="s">
        <v>38</v>
      </c>
      <c r="L64" s="14" t="s">
        <v>38</v>
      </c>
      <c r="M64" s="14" t="s">
        <v>38</v>
      </c>
      <c r="N64" s="14" t="s">
        <v>38</v>
      </c>
      <c r="O64" s="14"/>
      <c r="P64" s="14">
        <v>91</v>
      </c>
    </row>
    <row r="65" spans="1:16" x14ac:dyDescent="0.2">
      <c r="A65" s="13" t="s">
        <v>8</v>
      </c>
      <c r="B65" s="3" t="s">
        <v>30</v>
      </c>
      <c r="C65" s="14">
        <v>2013</v>
      </c>
      <c r="D65" s="14">
        <v>3</v>
      </c>
      <c r="E65" s="14">
        <v>8972</v>
      </c>
      <c r="F65" s="14">
        <v>80077</v>
      </c>
      <c r="G65" s="15">
        <v>1.2178500000000001</v>
      </c>
      <c r="H65" s="14">
        <v>1.1929099999999999</v>
      </c>
      <c r="I65" s="14">
        <v>1.2433099999999999</v>
      </c>
      <c r="J65" s="14">
        <v>0</v>
      </c>
      <c r="K65" s="14" t="s">
        <v>38</v>
      </c>
      <c r="L65" s="14" t="s">
        <v>38</v>
      </c>
      <c r="M65" s="14" t="s">
        <v>38</v>
      </c>
      <c r="N65" s="14" t="s">
        <v>38</v>
      </c>
      <c r="O65" s="14"/>
      <c r="P65" s="14">
        <v>92</v>
      </c>
    </row>
    <row r="66" spans="1:16" x14ac:dyDescent="0.2">
      <c r="A66" s="13" t="s">
        <v>8</v>
      </c>
      <c r="B66" s="3" t="s">
        <v>30</v>
      </c>
      <c r="C66" s="14">
        <v>2013</v>
      </c>
      <c r="D66" s="14">
        <v>4</v>
      </c>
      <c r="E66" s="14">
        <v>11183</v>
      </c>
      <c r="F66" s="14">
        <v>81058</v>
      </c>
      <c r="G66" s="15">
        <v>1.4996</v>
      </c>
      <c r="H66" s="14">
        <v>1.4720599999999999</v>
      </c>
      <c r="I66" s="14">
        <v>1.52765</v>
      </c>
      <c r="J66" s="14">
        <v>0</v>
      </c>
      <c r="K66" s="14" t="s">
        <v>38</v>
      </c>
      <c r="L66" s="14" t="s">
        <v>38</v>
      </c>
      <c r="M66" s="14" t="s">
        <v>38</v>
      </c>
      <c r="N66" s="14" t="s">
        <v>38</v>
      </c>
      <c r="O66" s="14"/>
      <c r="P66" s="14">
        <v>92</v>
      </c>
    </row>
    <row r="67" spans="1:16" x14ac:dyDescent="0.2">
      <c r="A67" s="13" t="s">
        <v>8</v>
      </c>
      <c r="B67" s="3" t="s">
        <v>30</v>
      </c>
      <c r="C67" s="14">
        <v>2014</v>
      </c>
      <c r="D67" s="14">
        <v>1</v>
      </c>
      <c r="E67" s="14">
        <v>12159</v>
      </c>
      <c r="F67" s="14">
        <v>81244</v>
      </c>
      <c r="G67" s="15">
        <v>1.66289</v>
      </c>
      <c r="H67" s="14">
        <v>1.6335999999999999</v>
      </c>
      <c r="I67" s="14">
        <v>1.6927099999999999</v>
      </c>
      <c r="J67" s="14">
        <v>0</v>
      </c>
      <c r="K67" s="14" t="s">
        <v>38</v>
      </c>
      <c r="L67" s="14" t="s">
        <v>38</v>
      </c>
      <c r="M67" s="14" t="s">
        <v>38</v>
      </c>
      <c r="N67" s="14" t="s">
        <v>38</v>
      </c>
      <c r="O67" s="14"/>
      <c r="P67" s="14">
        <v>90</v>
      </c>
    </row>
    <row r="68" spans="1:16" x14ac:dyDescent="0.2">
      <c r="A68" s="13" t="s">
        <v>8</v>
      </c>
      <c r="B68" s="3" t="s">
        <v>30</v>
      </c>
      <c r="C68" s="14">
        <v>2014</v>
      </c>
      <c r="D68" s="14">
        <v>2</v>
      </c>
      <c r="E68" s="14">
        <v>10109</v>
      </c>
      <c r="F68" s="14">
        <v>81907</v>
      </c>
      <c r="G68" s="15">
        <v>1.3562700000000001</v>
      </c>
      <c r="H68" s="14">
        <v>1.33009</v>
      </c>
      <c r="I68" s="14">
        <v>1.38297</v>
      </c>
      <c r="J68" s="14">
        <v>0</v>
      </c>
      <c r="K68" s="14" t="s">
        <v>38</v>
      </c>
      <c r="L68" s="14" t="s">
        <v>38</v>
      </c>
      <c r="M68" s="14" t="s">
        <v>38</v>
      </c>
      <c r="N68" s="14" t="s">
        <v>38</v>
      </c>
      <c r="O68" s="14"/>
      <c r="P68" s="14">
        <v>91</v>
      </c>
    </row>
    <row r="69" spans="1:16" x14ac:dyDescent="0.2">
      <c r="A69" s="13" t="s">
        <v>8</v>
      </c>
      <c r="B69" s="3" t="s">
        <v>30</v>
      </c>
      <c r="C69" s="14">
        <v>2014</v>
      </c>
      <c r="D69" s="14">
        <v>3</v>
      </c>
      <c r="E69" s="14">
        <v>10154</v>
      </c>
      <c r="F69" s="14">
        <v>82251</v>
      </c>
      <c r="G69" s="15">
        <v>1.3418600000000001</v>
      </c>
      <c r="H69" s="14">
        <v>1.31602</v>
      </c>
      <c r="I69" s="14">
        <v>1.36822</v>
      </c>
      <c r="J69" s="14">
        <v>0</v>
      </c>
      <c r="K69" s="14" t="s">
        <v>38</v>
      </c>
      <c r="L69" s="14" t="s">
        <v>38</v>
      </c>
      <c r="M69" s="14" t="s">
        <v>38</v>
      </c>
      <c r="N69" s="14" t="s">
        <v>38</v>
      </c>
      <c r="O69" s="14"/>
      <c r="P69" s="14">
        <v>92</v>
      </c>
    </row>
    <row r="70" spans="1:16" x14ac:dyDescent="0.2">
      <c r="A70" s="13" t="s">
        <v>8</v>
      </c>
      <c r="B70" s="3" t="s">
        <v>30</v>
      </c>
      <c r="C70" s="14">
        <v>2014</v>
      </c>
      <c r="D70" s="14">
        <v>4</v>
      </c>
      <c r="E70" s="14">
        <v>12112</v>
      </c>
      <c r="F70" s="14">
        <v>83256</v>
      </c>
      <c r="G70" s="15">
        <v>1.5812900000000001</v>
      </c>
      <c r="H70" s="14">
        <v>1.55338</v>
      </c>
      <c r="I70" s="14">
        <v>1.60971</v>
      </c>
      <c r="J70" s="14">
        <v>0</v>
      </c>
      <c r="K70" s="14" t="s">
        <v>38</v>
      </c>
      <c r="L70" s="14" t="s">
        <v>38</v>
      </c>
      <c r="M70" s="14" t="s">
        <v>38</v>
      </c>
      <c r="N70" s="14" t="s">
        <v>38</v>
      </c>
      <c r="O70" s="14"/>
      <c r="P70" s="14">
        <v>92</v>
      </c>
    </row>
    <row r="71" spans="1:16" x14ac:dyDescent="0.2">
      <c r="A71" s="13" t="s">
        <v>8</v>
      </c>
      <c r="B71" s="3" t="s">
        <v>30</v>
      </c>
      <c r="C71" s="14">
        <v>2015</v>
      </c>
      <c r="D71" s="14">
        <v>1</v>
      </c>
      <c r="E71" s="14">
        <v>13642</v>
      </c>
      <c r="F71" s="14">
        <v>83521</v>
      </c>
      <c r="G71" s="15">
        <v>1.8148500000000001</v>
      </c>
      <c r="H71" s="14">
        <v>1.7846500000000001</v>
      </c>
      <c r="I71" s="14">
        <v>1.8455600000000001</v>
      </c>
      <c r="J71" s="14">
        <v>0</v>
      </c>
      <c r="K71" s="14" t="s">
        <v>38</v>
      </c>
      <c r="L71" s="14" t="s">
        <v>38</v>
      </c>
      <c r="M71" s="14" t="s">
        <v>38</v>
      </c>
      <c r="N71" s="14" t="s">
        <v>38</v>
      </c>
      <c r="O71" s="14"/>
      <c r="P71" s="14">
        <v>90</v>
      </c>
    </row>
    <row r="72" spans="1:16" x14ac:dyDescent="0.2">
      <c r="A72" s="13" t="s">
        <v>8</v>
      </c>
      <c r="B72" s="3" t="s">
        <v>30</v>
      </c>
      <c r="C72" s="14">
        <v>2015</v>
      </c>
      <c r="D72" s="14">
        <v>2</v>
      </c>
      <c r="E72" s="14">
        <v>11762</v>
      </c>
      <c r="F72" s="14">
        <v>84178</v>
      </c>
      <c r="G72" s="15">
        <v>1.5354699999999999</v>
      </c>
      <c r="H72" s="14">
        <v>1.50797</v>
      </c>
      <c r="I72" s="14">
        <v>1.5634699999999999</v>
      </c>
      <c r="J72" s="14">
        <v>0</v>
      </c>
      <c r="K72" s="14" t="s">
        <v>38</v>
      </c>
      <c r="L72" s="14" t="s">
        <v>38</v>
      </c>
      <c r="M72" s="14" t="s">
        <v>38</v>
      </c>
      <c r="N72" s="14" t="s">
        <v>38</v>
      </c>
      <c r="O72" s="14"/>
      <c r="P72" s="14">
        <v>91</v>
      </c>
    </row>
    <row r="73" spans="1:16" x14ac:dyDescent="0.2">
      <c r="A73" s="13" t="s">
        <v>8</v>
      </c>
      <c r="B73" s="3" t="s">
        <v>30</v>
      </c>
      <c r="C73" s="14">
        <v>2015</v>
      </c>
      <c r="D73" s="14">
        <v>3</v>
      </c>
      <c r="E73" s="14">
        <v>9385</v>
      </c>
      <c r="F73" s="14">
        <v>84238</v>
      </c>
      <c r="G73" s="15">
        <v>1.2109799999999999</v>
      </c>
      <c r="H73" s="14">
        <v>1.1867300000000001</v>
      </c>
      <c r="I73" s="14">
        <v>1.23573</v>
      </c>
      <c r="J73" s="14">
        <v>0</v>
      </c>
      <c r="K73" s="14" t="s">
        <v>38</v>
      </c>
      <c r="L73" s="14" t="s">
        <v>38</v>
      </c>
      <c r="M73" s="14" t="s">
        <v>38</v>
      </c>
      <c r="N73" s="14" t="s">
        <v>38</v>
      </c>
      <c r="O73" s="14"/>
      <c r="P73" s="14">
        <v>92</v>
      </c>
    </row>
    <row r="74" spans="1:16" x14ac:dyDescent="0.2">
      <c r="A74" s="13" t="s">
        <v>8</v>
      </c>
      <c r="B74" s="3" t="s">
        <v>30</v>
      </c>
      <c r="C74" s="14">
        <v>2015</v>
      </c>
      <c r="D74" s="14">
        <v>4</v>
      </c>
      <c r="E74" s="14">
        <v>11483</v>
      </c>
      <c r="F74" s="14">
        <v>85119</v>
      </c>
      <c r="G74" s="15">
        <v>1.4663600000000001</v>
      </c>
      <c r="H74" s="14">
        <v>1.4397899999999999</v>
      </c>
      <c r="I74" s="14">
        <v>1.49343</v>
      </c>
      <c r="J74" s="14">
        <v>0</v>
      </c>
      <c r="K74" s="14" t="s">
        <v>38</v>
      </c>
      <c r="L74" s="14" t="s">
        <v>38</v>
      </c>
      <c r="M74" s="14" t="s">
        <v>38</v>
      </c>
      <c r="N74" s="14" t="s">
        <v>38</v>
      </c>
      <c r="O74" s="14"/>
      <c r="P74" s="14">
        <v>92</v>
      </c>
    </row>
    <row r="75" spans="1:16" x14ac:dyDescent="0.2">
      <c r="A75" s="13" t="s">
        <v>8</v>
      </c>
      <c r="B75" s="3" t="s">
        <v>30</v>
      </c>
      <c r="C75" s="14">
        <v>2016</v>
      </c>
      <c r="D75" s="14">
        <v>1</v>
      </c>
      <c r="E75" s="14">
        <v>14851</v>
      </c>
      <c r="F75" s="14">
        <v>85425</v>
      </c>
      <c r="G75" s="15">
        <v>1.91042</v>
      </c>
      <c r="H75" s="14">
        <v>1.8799399999999999</v>
      </c>
      <c r="I75" s="14">
        <v>1.9414</v>
      </c>
      <c r="J75" s="14">
        <v>0</v>
      </c>
      <c r="K75" s="14">
        <v>1.0432999999999999</v>
      </c>
      <c r="L75" s="14">
        <v>1.0187999999999999</v>
      </c>
      <c r="M75" s="14">
        <v>1.0684</v>
      </c>
      <c r="N75" s="14">
        <v>4.7800000000000002E-4</v>
      </c>
      <c r="O75" s="14" t="s">
        <v>39</v>
      </c>
      <c r="P75" s="14">
        <v>91</v>
      </c>
    </row>
    <row r="76" spans="1:16" x14ac:dyDescent="0.2">
      <c r="A76" s="13" t="s">
        <v>8</v>
      </c>
      <c r="B76" s="3" t="s">
        <v>30</v>
      </c>
      <c r="C76" s="14">
        <v>2016</v>
      </c>
      <c r="D76" s="14">
        <v>2</v>
      </c>
      <c r="E76" s="14">
        <v>11006</v>
      </c>
      <c r="F76" s="14">
        <v>86075</v>
      </c>
      <c r="G76" s="15">
        <v>1.4051100000000001</v>
      </c>
      <c r="H76" s="14">
        <v>1.3791100000000001</v>
      </c>
      <c r="I76" s="14">
        <v>1.43161</v>
      </c>
      <c r="J76" s="14">
        <v>0</v>
      </c>
      <c r="K76" s="14">
        <v>0.9244</v>
      </c>
      <c r="L76" s="14">
        <v>0.9</v>
      </c>
      <c r="M76" s="14">
        <v>0.94940000000000002</v>
      </c>
      <c r="N76" s="14">
        <v>0</v>
      </c>
      <c r="O76" s="14" t="s">
        <v>39</v>
      </c>
      <c r="P76" s="14">
        <v>91</v>
      </c>
    </row>
    <row r="77" spans="1:16" x14ac:dyDescent="0.2">
      <c r="A77" s="13" t="s">
        <v>8</v>
      </c>
      <c r="B77" s="3" t="s">
        <v>30</v>
      </c>
      <c r="C77" s="14">
        <v>2016</v>
      </c>
      <c r="D77" s="14">
        <v>3</v>
      </c>
      <c r="E77" s="14">
        <v>9362</v>
      </c>
      <c r="F77" s="14">
        <v>86156</v>
      </c>
      <c r="G77" s="15">
        <v>1.1811199999999999</v>
      </c>
      <c r="H77" s="14">
        <v>1.15744</v>
      </c>
      <c r="I77" s="14">
        <v>1.20529</v>
      </c>
      <c r="J77" s="14">
        <v>0</v>
      </c>
      <c r="K77" s="14">
        <v>0.91579999999999995</v>
      </c>
      <c r="L77" s="14">
        <v>0.88970000000000005</v>
      </c>
      <c r="M77" s="14">
        <v>0.94269999999999998</v>
      </c>
      <c r="N77" s="14">
        <v>0</v>
      </c>
      <c r="O77" s="14" t="s">
        <v>39</v>
      </c>
      <c r="P77" s="14">
        <v>92</v>
      </c>
    </row>
    <row r="78" spans="1:16" x14ac:dyDescent="0.2">
      <c r="A78" s="13" t="s">
        <v>8</v>
      </c>
      <c r="B78" s="3" t="s">
        <v>30</v>
      </c>
      <c r="C78" s="14">
        <v>2016</v>
      </c>
      <c r="D78" s="14">
        <v>4</v>
      </c>
      <c r="E78" s="14">
        <v>12368</v>
      </c>
      <c r="F78" s="14">
        <v>86857</v>
      </c>
      <c r="G78" s="15">
        <v>1.5477700000000001</v>
      </c>
      <c r="H78" s="14">
        <v>1.5207299999999999</v>
      </c>
      <c r="I78" s="14">
        <v>1.5752900000000001</v>
      </c>
      <c r="J78" s="14">
        <v>0</v>
      </c>
      <c r="K78" s="14">
        <v>0.94599999999999995</v>
      </c>
      <c r="L78" s="14">
        <v>0.92230000000000001</v>
      </c>
      <c r="M78" s="14">
        <v>0.97019999999999995</v>
      </c>
      <c r="N78" s="14">
        <v>1.7E-5</v>
      </c>
      <c r="O78" s="14" t="s">
        <v>39</v>
      </c>
      <c r="P78" s="14">
        <v>92</v>
      </c>
    </row>
    <row r="79" spans="1:16" x14ac:dyDescent="0.2">
      <c r="A79" s="13" t="s">
        <v>8</v>
      </c>
      <c r="B79" s="3" t="s">
        <v>18</v>
      </c>
      <c r="C79" s="14">
        <v>2011</v>
      </c>
      <c r="D79" s="14">
        <v>1</v>
      </c>
      <c r="E79" s="14">
        <v>8610</v>
      </c>
      <c r="F79" s="14">
        <v>79738</v>
      </c>
      <c r="G79" s="15">
        <v>1.1997599999999999</v>
      </c>
      <c r="H79" s="14">
        <v>1.17469</v>
      </c>
      <c r="I79" s="14">
        <v>1.2253700000000001</v>
      </c>
      <c r="J79" s="14">
        <v>0</v>
      </c>
      <c r="K79" s="14" t="s">
        <v>38</v>
      </c>
      <c r="L79" s="14" t="s">
        <v>38</v>
      </c>
      <c r="M79" s="14" t="s">
        <v>38</v>
      </c>
      <c r="N79" s="14" t="s">
        <v>38</v>
      </c>
      <c r="O79" s="14"/>
      <c r="P79" s="14">
        <v>90</v>
      </c>
    </row>
    <row r="80" spans="1:16" x14ac:dyDescent="0.2">
      <c r="A80" s="13" t="s">
        <v>8</v>
      </c>
      <c r="B80" s="3" t="s">
        <v>18</v>
      </c>
      <c r="C80" s="14">
        <v>2011</v>
      </c>
      <c r="D80" s="14">
        <v>2</v>
      </c>
      <c r="E80" s="14">
        <v>7794</v>
      </c>
      <c r="F80" s="14">
        <v>79907</v>
      </c>
      <c r="G80" s="15">
        <v>1.07185</v>
      </c>
      <c r="H80" s="14">
        <v>1.0483199999999999</v>
      </c>
      <c r="I80" s="14">
        <v>1.0959099999999999</v>
      </c>
      <c r="J80" s="14">
        <v>0</v>
      </c>
      <c r="K80" s="14" t="s">
        <v>38</v>
      </c>
      <c r="L80" s="14" t="s">
        <v>38</v>
      </c>
      <c r="M80" s="14" t="s">
        <v>38</v>
      </c>
      <c r="N80" s="14" t="s">
        <v>38</v>
      </c>
      <c r="O80" s="14"/>
      <c r="P80" s="14">
        <v>91</v>
      </c>
    </row>
    <row r="81" spans="1:16" x14ac:dyDescent="0.2">
      <c r="A81" s="13" t="s">
        <v>8</v>
      </c>
      <c r="B81" s="3" t="s">
        <v>18</v>
      </c>
      <c r="C81" s="14">
        <v>2011</v>
      </c>
      <c r="D81" s="14">
        <v>3</v>
      </c>
      <c r="E81" s="14">
        <v>7102</v>
      </c>
      <c r="F81" s="14">
        <v>79601</v>
      </c>
      <c r="G81" s="15">
        <v>0.96977999999999998</v>
      </c>
      <c r="H81" s="14">
        <v>0.94749000000000005</v>
      </c>
      <c r="I81" s="14">
        <v>0.99260000000000004</v>
      </c>
      <c r="J81" s="14">
        <v>0</v>
      </c>
      <c r="K81" s="14" t="s">
        <v>38</v>
      </c>
      <c r="L81" s="14" t="s">
        <v>38</v>
      </c>
      <c r="M81" s="14" t="s">
        <v>38</v>
      </c>
      <c r="N81" s="14" t="s">
        <v>38</v>
      </c>
      <c r="O81" s="14"/>
      <c r="P81" s="14">
        <v>92</v>
      </c>
    </row>
    <row r="82" spans="1:16" x14ac:dyDescent="0.2">
      <c r="A82" s="13" t="s">
        <v>8</v>
      </c>
      <c r="B82" s="3" t="s">
        <v>18</v>
      </c>
      <c r="C82" s="14">
        <v>2011</v>
      </c>
      <c r="D82" s="14">
        <v>4</v>
      </c>
      <c r="E82" s="14">
        <v>7285</v>
      </c>
      <c r="F82" s="14">
        <v>79928</v>
      </c>
      <c r="G82" s="15">
        <v>0.99070000000000003</v>
      </c>
      <c r="H82" s="14">
        <v>0.96821000000000002</v>
      </c>
      <c r="I82" s="14">
        <v>1.0137100000000001</v>
      </c>
      <c r="J82" s="14">
        <v>0</v>
      </c>
      <c r="K82" s="14" t="s">
        <v>38</v>
      </c>
      <c r="L82" s="14" t="s">
        <v>38</v>
      </c>
      <c r="M82" s="14" t="s">
        <v>38</v>
      </c>
      <c r="N82" s="14" t="s">
        <v>38</v>
      </c>
      <c r="O82" s="14"/>
      <c r="P82" s="14">
        <v>92</v>
      </c>
    </row>
    <row r="83" spans="1:16" x14ac:dyDescent="0.2">
      <c r="A83" s="13" t="s">
        <v>8</v>
      </c>
      <c r="B83" s="3" t="s">
        <v>18</v>
      </c>
      <c r="C83" s="14">
        <v>2012</v>
      </c>
      <c r="D83" s="14">
        <v>1</v>
      </c>
      <c r="E83" s="14">
        <v>7927</v>
      </c>
      <c r="F83" s="14">
        <v>79595</v>
      </c>
      <c r="G83" s="15">
        <v>1.0944100000000001</v>
      </c>
      <c r="H83" s="14">
        <v>1.0705899999999999</v>
      </c>
      <c r="I83" s="14">
        <v>1.11877</v>
      </c>
      <c r="J83" s="14">
        <v>0</v>
      </c>
      <c r="K83" s="14" t="s">
        <v>38</v>
      </c>
      <c r="L83" s="14" t="s">
        <v>38</v>
      </c>
      <c r="M83" s="14" t="s">
        <v>38</v>
      </c>
      <c r="N83" s="14" t="s">
        <v>38</v>
      </c>
      <c r="O83" s="14"/>
      <c r="P83" s="14">
        <v>91</v>
      </c>
    </row>
    <row r="84" spans="1:16" x14ac:dyDescent="0.2">
      <c r="A84" s="13" t="s">
        <v>8</v>
      </c>
      <c r="B84" s="3" t="s">
        <v>18</v>
      </c>
      <c r="C84" s="14">
        <v>2012</v>
      </c>
      <c r="D84" s="14">
        <v>2</v>
      </c>
      <c r="E84" s="14">
        <v>7620</v>
      </c>
      <c r="F84" s="14">
        <v>79873</v>
      </c>
      <c r="G84" s="15">
        <v>1.04837</v>
      </c>
      <c r="H84" s="14">
        <v>1.0250900000000001</v>
      </c>
      <c r="I84" s="14">
        <v>1.0721700000000001</v>
      </c>
      <c r="J84" s="14">
        <v>0</v>
      </c>
      <c r="K84" s="14" t="s">
        <v>38</v>
      </c>
      <c r="L84" s="14" t="s">
        <v>38</v>
      </c>
      <c r="M84" s="14" t="s">
        <v>38</v>
      </c>
      <c r="N84" s="14" t="s">
        <v>38</v>
      </c>
      <c r="O84" s="14"/>
      <c r="P84" s="14">
        <v>91</v>
      </c>
    </row>
    <row r="85" spans="1:16" x14ac:dyDescent="0.2">
      <c r="A85" s="13" t="s">
        <v>8</v>
      </c>
      <c r="B85" s="3" t="s">
        <v>18</v>
      </c>
      <c r="C85" s="14">
        <v>2012</v>
      </c>
      <c r="D85" s="14">
        <v>3</v>
      </c>
      <c r="E85" s="14">
        <v>7171</v>
      </c>
      <c r="F85" s="14">
        <v>79408</v>
      </c>
      <c r="G85" s="15">
        <v>0.98158000000000001</v>
      </c>
      <c r="H85" s="14">
        <v>0.95913000000000004</v>
      </c>
      <c r="I85" s="14">
        <v>1.00457</v>
      </c>
      <c r="J85" s="14">
        <v>0</v>
      </c>
      <c r="K85" s="14" t="s">
        <v>38</v>
      </c>
      <c r="L85" s="14" t="s">
        <v>38</v>
      </c>
      <c r="M85" s="14" t="s">
        <v>38</v>
      </c>
      <c r="N85" s="14" t="s">
        <v>38</v>
      </c>
      <c r="O85" s="14"/>
      <c r="P85" s="14">
        <v>92</v>
      </c>
    </row>
    <row r="86" spans="1:16" x14ac:dyDescent="0.2">
      <c r="A86" s="13" t="s">
        <v>8</v>
      </c>
      <c r="B86" s="3" t="s">
        <v>18</v>
      </c>
      <c r="C86" s="14">
        <v>2012</v>
      </c>
      <c r="D86" s="14">
        <v>4</v>
      </c>
      <c r="E86" s="14">
        <v>8042</v>
      </c>
      <c r="F86" s="14">
        <v>79877</v>
      </c>
      <c r="G86" s="15">
        <v>1.0943499999999999</v>
      </c>
      <c r="H86" s="14">
        <v>1.0706899999999999</v>
      </c>
      <c r="I86" s="14">
        <v>1.11853</v>
      </c>
      <c r="J86" s="14">
        <v>0</v>
      </c>
      <c r="K86" s="14" t="s">
        <v>38</v>
      </c>
      <c r="L86" s="14" t="s">
        <v>38</v>
      </c>
      <c r="M86" s="14" t="s">
        <v>38</v>
      </c>
      <c r="N86" s="14" t="s">
        <v>38</v>
      </c>
      <c r="O86" s="14"/>
      <c r="P86" s="14">
        <v>92</v>
      </c>
    </row>
    <row r="87" spans="1:16" x14ac:dyDescent="0.2">
      <c r="A87" s="13" t="s">
        <v>8</v>
      </c>
      <c r="B87" s="3" t="s">
        <v>18</v>
      </c>
      <c r="C87" s="14">
        <v>2013</v>
      </c>
      <c r="D87" s="14">
        <v>1</v>
      </c>
      <c r="E87" s="14">
        <v>7690</v>
      </c>
      <c r="F87" s="14">
        <v>79683</v>
      </c>
      <c r="G87" s="15">
        <v>1.0723</v>
      </c>
      <c r="H87" s="14">
        <v>1.0486</v>
      </c>
      <c r="I87" s="14">
        <v>1.0965400000000001</v>
      </c>
      <c r="J87" s="14">
        <v>0</v>
      </c>
      <c r="K87" s="14" t="s">
        <v>38</v>
      </c>
      <c r="L87" s="14" t="s">
        <v>38</v>
      </c>
      <c r="M87" s="14" t="s">
        <v>38</v>
      </c>
      <c r="N87" s="14" t="s">
        <v>38</v>
      </c>
      <c r="O87" s="14"/>
      <c r="P87" s="14">
        <v>90</v>
      </c>
    </row>
    <row r="88" spans="1:16" x14ac:dyDescent="0.2">
      <c r="A88" s="13" t="s">
        <v>8</v>
      </c>
      <c r="B88" s="3" t="s">
        <v>18</v>
      </c>
      <c r="C88" s="14">
        <v>2013</v>
      </c>
      <c r="D88" s="14">
        <v>2</v>
      </c>
      <c r="E88" s="14">
        <v>7440</v>
      </c>
      <c r="F88" s="14">
        <v>79794</v>
      </c>
      <c r="G88" s="15">
        <v>1.0246200000000001</v>
      </c>
      <c r="H88" s="14">
        <v>1.0016</v>
      </c>
      <c r="I88" s="14">
        <v>1.04817</v>
      </c>
      <c r="J88" s="14">
        <v>0</v>
      </c>
      <c r="K88" s="14" t="s">
        <v>38</v>
      </c>
      <c r="L88" s="14" t="s">
        <v>38</v>
      </c>
      <c r="M88" s="14" t="s">
        <v>38</v>
      </c>
      <c r="N88" s="14" t="s">
        <v>38</v>
      </c>
      <c r="O88" s="14"/>
      <c r="P88" s="14">
        <v>91</v>
      </c>
    </row>
    <row r="89" spans="1:16" x14ac:dyDescent="0.2">
      <c r="A89" s="13" t="s">
        <v>8</v>
      </c>
      <c r="B89" s="3" t="s">
        <v>18</v>
      </c>
      <c r="C89" s="14">
        <v>2013</v>
      </c>
      <c r="D89" s="14">
        <v>3</v>
      </c>
      <c r="E89" s="14">
        <v>6669</v>
      </c>
      <c r="F89" s="14">
        <v>79279</v>
      </c>
      <c r="G89" s="15">
        <v>0.91435</v>
      </c>
      <c r="H89" s="14">
        <v>0.89266999999999996</v>
      </c>
      <c r="I89" s="14">
        <v>0.93657000000000001</v>
      </c>
      <c r="J89" s="14">
        <v>0</v>
      </c>
      <c r="K89" s="14" t="s">
        <v>38</v>
      </c>
      <c r="L89" s="14" t="s">
        <v>38</v>
      </c>
      <c r="M89" s="14" t="s">
        <v>38</v>
      </c>
      <c r="N89" s="14" t="s">
        <v>38</v>
      </c>
      <c r="O89" s="14"/>
      <c r="P89" s="14">
        <v>92</v>
      </c>
    </row>
    <row r="90" spans="1:16" x14ac:dyDescent="0.2">
      <c r="A90" s="13" t="s">
        <v>8</v>
      </c>
      <c r="B90" s="3" t="s">
        <v>18</v>
      </c>
      <c r="C90" s="14">
        <v>2013</v>
      </c>
      <c r="D90" s="14">
        <v>4</v>
      </c>
      <c r="E90" s="14">
        <v>6971</v>
      </c>
      <c r="F90" s="14">
        <v>79735</v>
      </c>
      <c r="G90" s="15">
        <v>0.95028999999999997</v>
      </c>
      <c r="H90" s="14">
        <v>0.92825000000000002</v>
      </c>
      <c r="I90" s="14">
        <v>0.97287000000000001</v>
      </c>
      <c r="J90" s="14">
        <v>0</v>
      </c>
      <c r="K90" s="14" t="s">
        <v>38</v>
      </c>
      <c r="L90" s="14" t="s">
        <v>38</v>
      </c>
      <c r="M90" s="14" t="s">
        <v>38</v>
      </c>
      <c r="N90" s="14" t="s">
        <v>38</v>
      </c>
      <c r="O90" s="14"/>
      <c r="P90" s="14">
        <v>92</v>
      </c>
    </row>
    <row r="91" spans="1:16" x14ac:dyDescent="0.2">
      <c r="A91" s="13" t="s">
        <v>8</v>
      </c>
      <c r="B91" s="3" t="s">
        <v>18</v>
      </c>
      <c r="C91" s="14">
        <v>2014</v>
      </c>
      <c r="D91" s="14">
        <v>1</v>
      </c>
      <c r="E91" s="14">
        <v>7474</v>
      </c>
      <c r="F91" s="14">
        <v>79621</v>
      </c>
      <c r="G91" s="15">
        <v>1.0429999999999999</v>
      </c>
      <c r="H91" s="14">
        <v>1.01962</v>
      </c>
      <c r="I91" s="14">
        <v>1.06691</v>
      </c>
      <c r="J91" s="14">
        <v>0</v>
      </c>
      <c r="K91" s="14" t="s">
        <v>38</v>
      </c>
      <c r="L91" s="14" t="s">
        <v>38</v>
      </c>
      <c r="M91" s="14" t="s">
        <v>38</v>
      </c>
      <c r="N91" s="14" t="s">
        <v>38</v>
      </c>
      <c r="O91" s="14"/>
      <c r="P91" s="14">
        <v>90</v>
      </c>
    </row>
    <row r="92" spans="1:16" x14ac:dyDescent="0.2">
      <c r="A92" s="13" t="s">
        <v>8</v>
      </c>
      <c r="B92" s="3" t="s">
        <v>18</v>
      </c>
      <c r="C92" s="14">
        <v>2014</v>
      </c>
      <c r="D92" s="14">
        <v>2</v>
      </c>
      <c r="E92" s="14">
        <v>7182</v>
      </c>
      <c r="F92" s="14">
        <v>79875</v>
      </c>
      <c r="G92" s="15">
        <v>0.98807999999999996</v>
      </c>
      <c r="H92" s="14">
        <v>0.96548999999999996</v>
      </c>
      <c r="I92" s="14">
        <v>1.0112000000000001</v>
      </c>
      <c r="J92" s="14">
        <v>0</v>
      </c>
      <c r="K92" s="14" t="s">
        <v>38</v>
      </c>
      <c r="L92" s="14" t="s">
        <v>38</v>
      </c>
      <c r="M92" s="14" t="s">
        <v>38</v>
      </c>
      <c r="N92" s="14" t="s">
        <v>38</v>
      </c>
      <c r="O92" s="14"/>
      <c r="P92" s="14">
        <v>91</v>
      </c>
    </row>
    <row r="93" spans="1:16" x14ac:dyDescent="0.2">
      <c r="A93" s="13" t="s">
        <v>8</v>
      </c>
      <c r="B93" s="3" t="s">
        <v>18</v>
      </c>
      <c r="C93" s="14">
        <v>2014</v>
      </c>
      <c r="D93" s="14">
        <v>3</v>
      </c>
      <c r="E93" s="14">
        <v>7340</v>
      </c>
      <c r="F93" s="14">
        <v>79520</v>
      </c>
      <c r="G93" s="15">
        <v>1.0033000000000001</v>
      </c>
      <c r="H93" s="14">
        <v>0.98060999999999998</v>
      </c>
      <c r="I93" s="14">
        <v>1.0265200000000001</v>
      </c>
      <c r="J93" s="14">
        <v>0</v>
      </c>
      <c r="K93" s="14" t="s">
        <v>38</v>
      </c>
      <c r="L93" s="14" t="s">
        <v>38</v>
      </c>
      <c r="M93" s="14" t="s">
        <v>38</v>
      </c>
      <c r="N93" s="14" t="s">
        <v>38</v>
      </c>
      <c r="O93" s="14"/>
      <c r="P93" s="14">
        <v>92</v>
      </c>
    </row>
    <row r="94" spans="1:16" x14ac:dyDescent="0.2">
      <c r="A94" s="13" t="s">
        <v>8</v>
      </c>
      <c r="B94" s="3" t="s">
        <v>18</v>
      </c>
      <c r="C94" s="14">
        <v>2014</v>
      </c>
      <c r="D94" s="14">
        <v>4</v>
      </c>
      <c r="E94" s="14">
        <v>8404</v>
      </c>
      <c r="F94" s="14">
        <v>80080</v>
      </c>
      <c r="G94" s="15">
        <v>1.1407099999999999</v>
      </c>
      <c r="H94" s="14">
        <v>1.1165799999999999</v>
      </c>
      <c r="I94" s="14">
        <v>1.16536</v>
      </c>
      <c r="J94" s="14">
        <v>0</v>
      </c>
      <c r="K94" s="14" t="s">
        <v>38</v>
      </c>
      <c r="L94" s="14" t="s">
        <v>38</v>
      </c>
      <c r="M94" s="14" t="s">
        <v>38</v>
      </c>
      <c r="N94" s="14" t="s">
        <v>38</v>
      </c>
      <c r="O94" s="14"/>
      <c r="P94" s="14">
        <v>92</v>
      </c>
    </row>
    <row r="95" spans="1:16" x14ac:dyDescent="0.2">
      <c r="A95" s="13" t="s">
        <v>8</v>
      </c>
      <c r="B95" s="3" t="s">
        <v>18</v>
      </c>
      <c r="C95" s="14">
        <v>2015</v>
      </c>
      <c r="D95" s="14">
        <v>1</v>
      </c>
      <c r="E95" s="14">
        <v>9039</v>
      </c>
      <c r="F95" s="14">
        <v>79762</v>
      </c>
      <c r="G95" s="15">
        <v>1.2591600000000001</v>
      </c>
      <c r="H95" s="14">
        <v>1.2334700000000001</v>
      </c>
      <c r="I95" s="14">
        <v>1.28539</v>
      </c>
      <c r="J95" s="14">
        <v>0</v>
      </c>
      <c r="K95" s="14" t="s">
        <v>38</v>
      </c>
      <c r="L95" s="14" t="s">
        <v>38</v>
      </c>
      <c r="M95" s="14" t="s">
        <v>38</v>
      </c>
      <c r="N95" s="14" t="s">
        <v>38</v>
      </c>
      <c r="O95" s="14"/>
      <c r="P95" s="14">
        <v>90</v>
      </c>
    </row>
    <row r="96" spans="1:16" x14ac:dyDescent="0.2">
      <c r="A96" s="13" t="s">
        <v>8</v>
      </c>
      <c r="B96" s="3" t="s">
        <v>18</v>
      </c>
      <c r="C96" s="14">
        <v>2015</v>
      </c>
      <c r="D96" s="14">
        <v>2</v>
      </c>
      <c r="E96" s="14">
        <v>7885</v>
      </c>
      <c r="F96" s="14">
        <v>79764</v>
      </c>
      <c r="G96" s="15">
        <v>1.0863100000000001</v>
      </c>
      <c r="H96" s="14">
        <v>1.0625899999999999</v>
      </c>
      <c r="I96" s="14">
        <v>1.1105499999999999</v>
      </c>
      <c r="J96" s="14">
        <v>0</v>
      </c>
      <c r="K96" s="14" t="s">
        <v>38</v>
      </c>
      <c r="L96" s="14" t="s">
        <v>38</v>
      </c>
      <c r="M96" s="14" t="s">
        <v>38</v>
      </c>
      <c r="N96" s="14" t="s">
        <v>38</v>
      </c>
      <c r="O96" s="14"/>
      <c r="P96" s="14">
        <v>91</v>
      </c>
    </row>
    <row r="97" spans="1:16" x14ac:dyDescent="0.2">
      <c r="A97" s="13" t="s">
        <v>8</v>
      </c>
      <c r="B97" s="3" t="s">
        <v>18</v>
      </c>
      <c r="C97" s="14">
        <v>2015</v>
      </c>
      <c r="D97" s="14">
        <v>3</v>
      </c>
      <c r="E97" s="14">
        <v>6929</v>
      </c>
      <c r="F97" s="14">
        <v>79394</v>
      </c>
      <c r="G97" s="15">
        <v>0.94862999999999997</v>
      </c>
      <c r="H97" s="14">
        <v>0.92654999999999998</v>
      </c>
      <c r="I97" s="14">
        <v>0.97123000000000004</v>
      </c>
      <c r="J97" s="14">
        <v>0</v>
      </c>
      <c r="K97" s="14" t="s">
        <v>38</v>
      </c>
      <c r="L97" s="14" t="s">
        <v>38</v>
      </c>
      <c r="M97" s="14" t="s">
        <v>38</v>
      </c>
      <c r="N97" s="14" t="s">
        <v>38</v>
      </c>
      <c r="O97" s="14"/>
      <c r="P97" s="14">
        <v>92</v>
      </c>
    </row>
    <row r="98" spans="1:16" x14ac:dyDescent="0.2">
      <c r="A98" s="13" t="s">
        <v>8</v>
      </c>
      <c r="B98" s="3" t="s">
        <v>18</v>
      </c>
      <c r="C98" s="14">
        <v>2015</v>
      </c>
      <c r="D98" s="14">
        <v>4</v>
      </c>
      <c r="E98" s="14">
        <v>6833</v>
      </c>
      <c r="F98" s="14">
        <v>79884</v>
      </c>
      <c r="G98" s="15">
        <v>0.92974000000000001</v>
      </c>
      <c r="H98" s="14">
        <v>0.90795999999999999</v>
      </c>
      <c r="I98" s="14">
        <v>0.95204999999999995</v>
      </c>
      <c r="J98" s="14">
        <v>0</v>
      </c>
      <c r="K98" s="14" t="s">
        <v>38</v>
      </c>
      <c r="L98" s="14" t="s">
        <v>38</v>
      </c>
      <c r="M98" s="14" t="s">
        <v>38</v>
      </c>
      <c r="N98" s="14" t="s">
        <v>38</v>
      </c>
      <c r="O98" s="14"/>
      <c r="P98" s="14">
        <v>92</v>
      </c>
    </row>
    <row r="99" spans="1:16" x14ac:dyDescent="0.2">
      <c r="A99" s="13" t="s">
        <v>8</v>
      </c>
      <c r="B99" s="3" t="s">
        <v>18</v>
      </c>
      <c r="C99" s="14">
        <v>2016</v>
      </c>
      <c r="D99" s="14">
        <v>1</v>
      </c>
      <c r="E99" s="14">
        <v>9049</v>
      </c>
      <c r="F99" s="14">
        <v>80054</v>
      </c>
      <c r="G99" s="15">
        <v>1.2421599999999999</v>
      </c>
      <c r="H99" s="14">
        <v>1.21682</v>
      </c>
      <c r="I99" s="14">
        <v>1.2680100000000001</v>
      </c>
      <c r="J99" s="14">
        <v>0</v>
      </c>
      <c r="K99" s="14">
        <v>1.0353000000000001</v>
      </c>
      <c r="L99" s="14">
        <v>1.0052000000000001</v>
      </c>
      <c r="M99" s="14">
        <v>1.0663</v>
      </c>
      <c r="N99" s="14">
        <v>2.1080999999999999E-2</v>
      </c>
      <c r="O99" s="14" t="s">
        <v>39</v>
      </c>
      <c r="P99" s="14">
        <v>91</v>
      </c>
    </row>
    <row r="100" spans="1:16" x14ac:dyDescent="0.2">
      <c r="A100" s="13" t="s">
        <v>8</v>
      </c>
      <c r="B100" s="3" t="s">
        <v>18</v>
      </c>
      <c r="C100" s="14">
        <v>2016</v>
      </c>
      <c r="D100" s="14">
        <v>2</v>
      </c>
      <c r="E100" s="14">
        <v>7664</v>
      </c>
      <c r="F100" s="14">
        <v>80238</v>
      </c>
      <c r="G100" s="15">
        <v>1.04962</v>
      </c>
      <c r="H100" s="14">
        <v>1.0263899999999999</v>
      </c>
      <c r="I100" s="14">
        <v>1.0733900000000001</v>
      </c>
      <c r="J100" s="14">
        <v>0</v>
      </c>
      <c r="K100" s="14">
        <v>0.97929999999999995</v>
      </c>
      <c r="L100" s="14">
        <v>0.94889999999999997</v>
      </c>
      <c r="M100" s="14">
        <v>1.0105999999999999</v>
      </c>
      <c r="N100" s="14">
        <v>0.19272600000000001</v>
      </c>
      <c r="O100" s="14"/>
      <c r="P100" s="14">
        <v>91</v>
      </c>
    </row>
    <row r="101" spans="1:16" x14ac:dyDescent="0.2">
      <c r="A101" s="13" t="s">
        <v>8</v>
      </c>
      <c r="B101" s="3" t="s">
        <v>18</v>
      </c>
      <c r="C101" s="14">
        <v>2016</v>
      </c>
      <c r="D101" s="14">
        <v>3</v>
      </c>
      <c r="E101" s="14">
        <v>6678</v>
      </c>
      <c r="F101" s="14">
        <v>80059</v>
      </c>
      <c r="G101" s="15">
        <v>0.90666999999999998</v>
      </c>
      <c r="H101" s="14">
        <v>0.88517999999999997</v>
      </c>
      <c r="I101" s="14">
        <v>0.92867999999999995</v>
      </c>
      <c r="J101" s="14">
        <v>0</v>
      </c>
      <c r="K101" s="14">
        <v>0.93489999999999995</v>
      </c>
      <c r="L101" s="14">
        <v>0.9042</v>
      </c>
      <c r="M101" s="14">
        <v>0.9667</v>
      </c>
      <c r="N101" s="14">
        <v>7.8999999999999996E-5</v>
      </c>
      <c r="O101" s="14" t="s">
        <v>39</v>
      </c>
      <c r="P101" s="14">
        <v>92</v>
      </c>
    </row>
    <row r="102" spans="1:16" x14ac:dyDescent="0.2">
      <c r="A102" s="13" t="s">
        <v>8</v>
      </c>
      <c r="B102" s="3" t="s">
        <v>18</v>
      </c>
      <c r="C102" s="14">
        <v>2016</v>
      </c>
      <c r="D102" s="14">
        <v>4</v>
      </c>
      <c r="E102" s="14">
        <v>7618</v>
      </c>
      <c r="F102" s="14">
        <v>81005</v>
      </c>
      <c r="G102" s="15">
        <v>1.0222100000000001</v>
      </c>
      <c r="H102" s="14">
        <v>0.99951000000000001</v>
      </c>
      <c r="I102" s="14">
        <v>1.0454300000000001</v>
      </c>
      <c r="J102" s="14">
        <v>0</v>
      </c>
      <c r="K102" s="14">
        <v>1.0318000000000001</v>
      </c>
      <c r="L102" s="14">
        <v>0.99919999999999998</v>
      </c>
      <c r="M102" s="14">
        <v>1.0654999999999999</v>
      </c>
      <c r="N102" s="14">
        <v>5.6035000000000001E-2</v>
      </c>
      <c r="O102" s="14"/>
      <c r="P102" s="14">
        <v>92</v>
      </c>
    </row>
    <row r="103" spans="1:16" x14ac:dyDescent="0.2">
      <c r="A103" s="13" t="s">
        <v>8</v>
      </c>
      <c r="B103" s="3" t="s">
        <v>19</v>
      </c>
      <c r="C103" s="14">
        <v>2011</v>
      </c>
      <c r="D103" s="14">
        <v>1</v>
      </c>
      <c r="E103" s="14">
        <v>142494</v>
      </c>
      <c r="F103" s="14">
        <v>839597</v>
      </c>
      <c r="G103" s="15">
        <v>1.88575</v>
      </c>
      <c r="H103" s="14">
        <v>1.87598</v>
      </c>
      <c r="I103" s="14">
        <v>1.8955599999999999</v>
      </c>
      <c r="J103" s="14">
        <v>0</v>
      </c>
      <c r="K103" s="14" t="s">
        <v>38</v>
      </c>
      <c r="L103" s="14" t="s">
        <v>38</v>
      </c>
      <c r="M103" s="14" t="s">
        <v>38</v>
      </c>
      <c r="N103" s="14" t="s">
        <v>38</v>
      </c>
      <c r="O103" s="14"/>
      <c r="P103" s="14">
        <v>90</v>
      </c>
    </row>
    <row r="104" spans="1:16" x14ac:dyDescent="0.2">
      <c r="A104" s="13" t="s">
        <v>8</v>
      </c>
      <c r="B104" s="3" t="s">
        <v>19</v>
      </c>
      <c r="C104" s="14">
        <v>2011</v>
      </c>
      <c r="D104" s="14">
        <v>2</v>
      </c>
      <c r="E104" s="14">
        <v>132249</v>
      </c>
      <c r="F104" s="14">
        <v>845319</v>
      </c>
      <c r="G104" s="15">
        <v>1.71922</v>
      </c>
      <c r="H104" s="14">
        <v>1.70997</v>
      </c>
      <c r="I104" s="14">
        <v>1.72851</v>
      </c>
      <c r="J104" s="14">
        <v>0</v>
      </c>
      <c r="K104" s="14" t="s">
        <v>38</v>
      </c>
      <c r="L104" s="14" t="s">
        <v>38</v>
      </c>
      <c r="M104" s="14" t="s">
        <v>38</v>
      </c>
      <c r="N104" s="14" t="s">
        <v>38</v>
      </c>
      <c r="O104" s="14"/>
      <c r="P104" s="14">
        <v>91</v>
      </c>
    </row>
    <row r="105" spans="1:16" x14ac:dyDescent="0.2">
      <c r="A105" s="13" t="s">
        <v>8</v>
      </c>
      <c r="B105" s="3" t="s">
        <v>19</v>
      </c>
      <c r="C105" s="14">
        <v>2011</v>
      </c>
      <c r="D105" s="14">
        <v>3</v>
      </c>
      <c r="E105" s="14">
        <v>122538</v>
      </c>
      <c r="F105" s="14">
        <v>844255</v>
      </c>
      <c r="G105" s="15">
        <v>1.57765</v>
      </c>
      <c r="H105" s="14">
        <v>1.56884</v>
      </c>
      <c r="I105" s="14">
        <v>1.5865</v>
      </c>
      <c r="J105" s="14">
        <v>0</v>
      </c>
      <c r="K105" s="14" t="s">
        <v>38</v>
      </c>
      <c r="L105" s="14" t="s">
        <v>38</v>
      </c>
      <c r="M105" s="14" t="s">
        <v>38</v>
      </c>
      <c r="N105" s="14" t="s">
        <v>38</v>
      </c>
      <c r="O105" s="14"/>
      <c r="P105" s="14">
        <v>92</v>
      </c>
    </row>
    <row r="106" spans="1:16" x14ac:dyDescent="0.2">
      <c r="A106" s="13" t="s">
        <v>8</v>
      </c>
      <c r="B106" s="3" t="s">
        <v>19</v>
      </c>
      <c r="C106" s="14">
        <v>2011</v>
      </c>
      <c r="D106" s="14">
        <v>4</v>
      </c>
      <c r="E106" s="14">
        <v>138136</v>
      </c>
      <c r="F106" s="14">
        <v>851753</v>
      </c>
      <c r="G106" s="15">
        <v>1.76281</v>
      </c>
      <c r="H106" s="14">
        <v>1.7535400000000001</v>
      </c>
      <c r="I106" s="14">
        <v>1.77213</v>
      </c>
      <c r="J106" s="14">
        <v>0</v>
      </c>
      <c r="K106" s="14" t="s">
        <v>38</v>
      </c>
      <c r="L106" s="14" t="s">
        <v>38</v>
      </c>
      <c r="M106" s="14" t="s">
        <v>38</v>
      </c>
      <c r="N106" s="14" t="s">
        <v>38</v>
      </c>
      <c r="O106" s="14"/>
      <c r="P106" s="14">
        <v>92</v>
      </c>
    </row>
    <row r="107" spans="1:16" x14ac:dyDescent="0.2">
      <c r="A107" s="13" t="s">
        <v>8</v>
      </c>
      <c r="B107" s="3" t="s">
        <v>19</v>
      </c>
      <c r="C107" s="14">
        <v>2012</v>
      </c>
      <c r="D107" s="14">
        <v>1</v>
      </c>
      <c r="E107" s="14">
        <v>143954</v>
      </c>
      <c r="F107" s="14">
        <v>852313</v>
      </c>
      <c r="G107" s="15">
        <v>1.85602</v>
      </c>
      <c r="H107" s="14">
        <v>1.84646</v>
      </c>
      <c r="I107" s="14">
        <v>1.86564</v>
      </c>
      <c r="J107" s="14">
        <v>0</v>
      </c>
      <c r="K107" s="14" t="s">
        <v>38</v>
      </c>
      <c r="L107" s="14" t="s">
        <v>38</v>
      </c>
      <c r="M107" s="14" t="s">
        <v>38</v>
      </c>
      <c r="N107" s="14" t="s">
        <v>38</v>
      </c>
      <c r="O107" s="14"/>
      <c r="P107" s="14">
        <v>91</v>
      </c>
    </row>
    <row r="108" spans="1:16" x14ac:dyDescent="0.2">
      <c r="A108" s="13" t="s">
        <v>8</v>
      </c>
      <c r="B108" s="3" t="s">
        <v>19</v>
      </c>
      <c r="C108" s="14">
        <v>2012</v>
      </c>
      <c r="D108" s="14">
        <v>2</v>
      </c>
      <c r="E108" s="14">
        <v>133364</v>
      </c>
      <c r="F108" s="14">
        <v>860308</v>
      </c>
      <c r="G108" s="15">
        <v>1.7035</v>
      </c>
      <c r="H108" s="14">
        <v>1.6943900000000001</v>
      </c>
      <c r="I108" s="14">
        <v>1.7126699999999999</v>
      </c>
      <c r="J108" s="14">
        <v>0</v>
      </c>
      <c r="K108" s="14" t="s">
        <v>38</v>
      </c>
      <c r="L108" s="14" t="s">
        <v>38</v>
      </c>
      <c r="M108" s="14" t="s">
        <v>38</v>
      </c>
      <c r="N108" s="14" t="s">
        <v>38</v>
      </c>
      <c r="O108" s="14"/>
      <c r="P108" s="14">
        <v>91</v>
      </c>
    </row>
    <row r="109" spans="1:16" x14ac:dyDescent="0.2">
      <c r="A109" s="13" t="s">
        <v>8</v>
      </c>
      <c r="B109" s="3" t="s">
        <v>19</v>
      </c>
      <c r="C109" s="14">
        <v>2012</v>
      </c>
      <c r="D109" s="14">
        <v>3</v>
      </c>
      <c r="E109" s="14">
        <v>126247</v>
      </c>
      <c r="F109" s="14">
        <v>857666</v>
      </c>
      <c r="G109" s="15">
        <v>1.59998</v>
      </c>
      <c r="H109" s="14">
        <v>1.59118</v>
      </c>
      <c r="I109" s="14">
        <v>1.60883</v>
      </c>
      <c r="J109" s="14">
        <v>0</v>
      </c>
      <c r="K109" s="14" t="s">
        <v>38</v>
      </c>
      <c r="L109" s="14" t="s">
        <v>38</v>
      </c>
      <c r="M109" s="14" t="s">
        <v>38</v>
      </c>
      <c r="N109" s="14" t="s">
        <v>38</v>
      </c>
      <c r="O109" s="14"/>
      <c r="P109" s="14">
        <v>92</v>
      </c>
    </row>
    <row r="110" spans="1:16" x14ac:dyDescent="0.2">
      <c r="A110" s="13" t="s">
        <v>8</v>
      </c>
      <c r="B110" s="3" t="s">
        <v>19</v>
      </c>
      <c r="C110" s="14">
        <v>2012</v>
      </c>
      <c r="D110" s="14">
        <v>4</v>
      </c>
      <c r="E110" s="14">
        <v>144858</v>
      </c>
      <c r="F110" s="14">
        <v>866217</v>
      </c>
      <c r="G110" s="15">
        <v>1.81772</v>
      </c>
      <c r="H110" s="14">
        <v>1.8083899999999999</v>
      </c>
      <c r="I110" s="14">
        <v>1.82711</v>
      </c>
      <c r="J110" s="14">
        <v>0</v>
      </c>
      <c r="K110" s="14" t="s">
        <v>38</v>
      </c>
      <c r="L110" s="14" t="s">
        <v>38</v>
      </c>
      <c r="M110" s="14" t="s">
        <v>38</v>
      </c>
      <c r="N110" s="14" t="s">
        <v>38</v>
      </c>
      <c r="O110" s="14"/>
      <c r="P110" s="14">
        <v>92</v>
      </c>
    </row>
    <row r="111" spans="1:16" x14ac:dyDescent="0.2">
      <c r="A111" s="13" t="s">
        <v>8</v>
      </c>
      <c r="B111" s="3" t="s">
        <v>19</v>
      </c>
      <c r="C111" s="14">
        <v>2013</v>
      </c>
      <c r="D111" s="14">
        <v>1</v>
      </c>
      <c r="E111" s="14">
        <v>143555</v>
      </c>
      <c r="F111" s="14">
        <v>866868</v>
      </c>
      <c r="G111" s="15">
        <v>1.84002</v>
      </c>
      <c r="H111" s="14">
        <v>1.83053</v>
      </c>
      <c r="I111" s="14">
        <v>1.8495600000000001</v>
      </c>
      <c r="J111" s="14">
        <v>0</v>
      </c>
      <c r="K111" s="14" t="s">
        <v>38</v>
      </c>
      <c r="L111" s="14" t="s">
        <v>38</v>
      </c>
      <c r="M111" s="14" t="s">
        <v>38</v>
      </c>
      <c r="N111" s="14" t="s">
        <v>38</v>
      </c>
      <c r="O111" s="14"/>
      <c r="P111" s="14">
        <v>90</v>
      </c>
    </row>
    <row r="112" spans="1:16" x14ac:dyDescent="0.2">
      <c r="A112" s="13" t="s">
        <v>8</v>
      </c>
      <c r="B112" s="3" t="s">
        <v>19</v>
      </c>
      <c r="C112" s="14">
        <v>2013</v>
      </c>
      <c r="D112" s="14">
        <v>2</v>
      </c>
      <c r="E112" s="14">
        <v>134412</v>
      </c>
      <c r="F112" s="14">
        <v>873040</v>
      </c>
      <c r="G112" s="15">
        <v>1.6918500000000001</v>
      </c>
      <c r="H112" s="14">
        <v>1.68283</v>
      </c>
      <c r="I112" s="14">
        <v>1.70092</v>
      </c>
      <c r="J112" s="14">
        <v>0</v>
      </c>
      <c r="K112" s="14" t="s">
        <v>38</v>
      </c>
      <c r="L112" s="14" t="s">
        <v>38</v>
      </c>
      <c r="M112" s="14" t="s">
        <v>38</v>
      </c>
      <c r="N112" s="14" t="s">
        <v>38</v>
      </c>
      <c r="O112" s="14"/>
      <c r="P112" s="14">
        <v>91</v>
      </c>
    </row>
    <row r="113" spans="1:16" x14ac:dyDescent="0.2">
      <c r="A113" s="13" t="s">
        <v>8</v>
      </c>
      <c r="B113" s="3" t="s">
        <v>19</v>
      </c>
      <c r="C113" s="14">
        <v>2013</v>
      </c>
      <c r="D113" s="14">
        <v>3</v>
      </c>
      <c r="E113" s="14">
        <v>124868</v>
      </c>
      <c r="F113" s="14">
        <v>869715</v>
      </c>
      <c r="G113" s="15">
        <v>1.5605800000000001</v>
      </c>
      <c r="H113" s="14">
        <v>1.5519499999999999</v>
      </c>
      <c r="I113" s="14">
        <v>1.5692600000000001</v>
      </c>
      <c r="J113" s="14">
        <v>0</v>
      </c>
      <c r="K113" s="14" t="s">
        <v>38</v>
      </c>
      <c r="L113" s="14" t="s">
        <v>38</v>
      </c>
      <c r="M113" s="14" t="s">
        <v>38</v>
      </c>
      <c r="N113" s="14" t="s">
        <v>38</v>
      </c>
      <c r="O113" s="14"/>
      <c r="P113" s="14">
        <v>92</v>
      </c>
    </row>
    <row r="114" spans="1:16" x14ac:dyDescent="0.2">
      <c r="A114" s="13" t="s">
        <v>8</v>
      </c>
      <c r="B114" s="3" t="s">
        <v>19</v>
      </c>
      <c r="C114" s="14">
        <v>2013</v>
      </c>
      <c r="D114" s="14">
        <v>4</v>
      </c>
      <c r="E114" s="14">
        <v>137612</v>
      </c>
      <c r="F114" s="14">
        <v>877307</v>
      </c>
      <c r="G114" s="15">
        <v>1.7049700000000001</v>
      </c>
      <c r="H114" s="14">
        <v>1.6959900000000001</v>
      </c>
      <c r="I114" s="14">
        <v>1.714</v>
      </c>
      <c r="J114" s="14">
        <v>0</v>
      </c>
      <c r="K114" s="14" t="s">
        <v>38</v>
      </c>
      <c r="L114" s="14" t="s">
        <v>38</v>
      </c>
      <c r="M114" s="14" t="s">
        <v>38</v>
      </c>
      <c r="N114" s="14" t="s">
        <v>38</v>
      </c>
      <c r="O114" s="14"/>
      <c r="P114" s="14">
        <v>92</v>
      </c>
    </row>
    <row r="115" spans="1:16" x14ac:dyDescent="0.2">
      <c r="A115" s="13" t="s">
        <v>8</v>
      </c>
      <c r="B115" s="3" t="s">
        <v>19</v>
      </c>
      <c r="C115" s="14">
        <v>2014</v>
      </c>
      <c r="D115" s="14">
        <v>1</v>
      </c>
      <c r="E115" s="14">
        <v>139497</v>
      </c>
      <c r="F115" s="14">
        <v>876042</v>
      </c>
      <c r="G115" s="15">
        <v>1.76928</v>
      </c>
      <c r="H115" s="14">
        <v>1.7600199999999999</v>
      </c>
      <c r="I115" s="14">
        <v>1.7785899999999999</v>
      </c>
      <c r="J115" s="14">
        <v>0</v>
      </c>
      <c r="K115" s="14" t="s">
        <v>38</v>
      </c>
      <c r="L115" s="14" t="s">
        <v>38</v>
      </c>
      <c r="M115" s="14" t="s">
        <v>38</v>
      </c>
      <c r="N115" s="14" t="s">
        <v>38</v>
      </c>
      <c r="O115" s="14"/>
      <c r="P115" s="14">
        <v>90</v>
      </c>
    </row>
    <row r="116" spans="1:16" x14ac:dyDescent="0.2">
      <c r="A116" s="13" t="s">
        <v>8</v>
      </c>
      <c r="B116" s="3" t="s">
        <v>19</v>
      </c>
      <c r="C116" s="14">
        <v>2014</v>
      </c>
      <c r="D116" s="14">
        <v>2</v>
      </c>
      <c r="E116" s="14">
        <v>132670</v>
      </c>
      <c r="F116" s="14">
        <v>881507</v>
      </c>
      <c r="G116" s="15">
        <v>1.6538900000000001</v>
      </c>
      <c r="H116" s="14">
        <v>1.6450100000000001</v>
      </c>
      <c r="I116" s="14">
        <v>1.6628099999999999</v>
      </c>
      <c r="J116" s="14">
        <v>0</v>
      </c>
      <c r="K116" s="14" t="s">
        <v>38</v>
      </c>
      <c r="L116" s="14" t="s">
        <v>38</v>
      </c>
      <c r="M116" s="14" t="s">
        <v>38</v>
      </c>
      <c r="N116" s="14" t="s">
        <v>38</v>
      </c>
      <c r="O116" s="14"/>
      <c r="P116" s="14">
        <v>91</v>
      </c>
    </row>
    <row r="117" spans="1:16" x14ac:dyDescent="0.2">
      <c r="A117" s="13" t="s">
        <v>8</v>
      </c>
      <c r="B117" s="3" t="s">
        <v>19</v>
      </c>
      <c r="C117" s="14">
        <v>2014</v>
      </c>
      <c r="D117" s="14">
        <v>3</v>
      </c>
      <c r="E117" s="14">
        <v>134456</v>
      </c>
      <c r="F117" s="14">
        <v>879561</v>
      </c>
      <c r="G117" s="15">
        <v>1.6616</v>
      </c>
      <c r="H117" s="14">
        <v>1.6527400000000001</v>
      </c>
      <c r="I117" s="14">
        <v>1.6705000000000001</v>
      </c>
      <c r="J117" s="14">
        <v>0</v>
      </c>
      <c r="K117" s="14" t="s">
        <v>38</v>
      </c>
      <c r="L117" s="14" t="s">
        <v>38</v>
      </c>
      <c r="M117" s="14" t="s">
        <v>38</v>
      </c>
      <c r="N117" s="14" t="s">
        <v>38</v>
      </c>
      <c r="O117" s="14"/>
      <c r="P117" s="14">
        <v>92</v>
      </c>
    </row>
    <row r="118" spans="1:16" x14ac:dyDescent="0.2">
      <c r="A118" s="13" t="s">
        <v>8</v>
      </c>
      <c r="B118" s="3" t="s">
        <v>19</v>
      </c>
      <c r="C118" s="14">
        <v>2014</v>
      </c>
      <c r="D118" s="14">
        <v>4</v>
      </c>
      <c r="E118" s="14">
        <v>145475</v>
      </c>
      <c r="F118" s="14">
        <v>887121</v>
      </c>
      <c r="G118" s="15">
        <v>1.7824500000000001</v>
      </c>
      <c r="H118" s="14">
        <v>1.77332</v>
      </c>
      <c r="I118" s="14">
        <v>1.7916300000000001</v>
      </c>
      <c r="J118" s="14">
        <v>0</v>
      </c>
      <c r="K118" s="14" t="s">
        <v>38</v>
      </c>
      <c r="L118" s="14" t="s">
        <v>38</v>
      </c>
      <c r="M118" s="14" t="s">
        <v>38</v>
      </c>
      <c r="N118" s="14" t="s">
        <v>38</v>
      </c>
      <c r="O118" s="14"/>
      <c r="P118" s="14">
        <v>92</v>
      </c>
    </row>
    <row r="119" spans="1:16" x14ac:dyDescent="0.2">
      <c r="A119" s="13" t="s">
        <v>8</v>
      </c>
      <c r="B119" s="3" t="s">
        <v>19</v>
      </c>
      <c r="C119" s="14">
        <v>2015</v>
      </c>
      <c r="D119" s="14">
        <v>1</v>
      </c>
      <c r="E119" s="14">
        <v>153692</v>
      </c>
      <c r="F119" s="14">
        <v>884632</v>
      </c>
      <c r="G119" s="15">
        <v>1.9303900000000001</v>
      </c>
      <c r="H119" s="14">
        <v>1.9207700000000001</v>
      </c>
      <c r="I119" s="14">
        <v>1.94007</v>
      </c>
      <c r="J119" s="14">
        <v>0</v>
      </c>
      <c r="K119" s="14" t="s">
        <v>38</v>
      </c>
      <c r="L119" s="14" t="s">
        <v>38</v>
      </c>
      <c r="M119" s="14" t="s">
        <v>38</v>
      </c>
      <c r="N119" s="14" t="s">
        <v>38</v>
      </c>
      <c r="O119" s="14"/>
      <c r="P119" s="14">
        <v>90</v>
      </c>
    </row>
    <row r="120" spans="1:16" x14ac:dyDescent="0.2">
      <c r="A120" s="13" t="s">
        <v>8</v>
      </c>
      <c r="B120" s="3" t="s">
        <v>19</v>
      </c>
      <c r="C120" s="14">
        <v>2015</v>
      </c>
      <c r="D120" s="14">
        <v>2</v>
      </c>
      <c r="E120" s="14">
        <v>137315</v>
      </c>
      <c r="F120" s="14">
        <v>889346</v>
      </c>
      <c r="G120" s="15">
        <v>1.6967000000000001</v>
      </c>
      <c r="H120" s="14">
        <v>1.6877500000000001</v>
      </c>
      <c r="I120" s="14">
        <v>1.7057</v>
      </c>
      <c r="J120" s="14">
        <v>0</v>
      </c>
      <c r="K120" s="14" t="s">
        <v>38</v>
      </c>
      <c r="L120" s="14" t="s">
        <v>38</v>
      </c>
      <c r="M120" s="14" t="s">
        <v>38</v>
      </c>
      <c r="N120" s="14" t="s">
        <v>38</v>
      </c>
      <c r="O120" s="14"/>
      <c r="P120" s="14">
        <v>91</v>
      </c>
    </row>
    <row r="121" spans="1:16" x14ac:dyDescent="0.2">
      <c r="A121" s="13" t="s">
        <v>8</v>
      </c>
      <c r="B121" s="3" t="s">
        <v>19</v>
      </c>
      <c r="C121" s="14">
        <v>2015</v>
      </c>
      <c r="D121" s="14">
        <v>3</v>
      </c>
      <c r="E121" s="14">
        <v>130721</v>
      </c>
      <c r="F121" s="14">
        <v>885461</v>
      </c>
      <c r="G121" s="15">
        <v>1.6046800000000001</v>
      </c>
      <c r="H121" s="14">
        <v>1.5960000000000001</v>
      </c>
      <c r="I121" s="14">
        <v>1.6133999999999999</v>
      </c>
      <c r="J121" s="14">
        <v>0</v>
      </c>
      <c r="K121" s="14" t="s">
        <v>38</v>
      </c>
      <c r="L121" s="14" t="s">
        <v>38</v>
      </c>
      <c r="M121" s="14" t="s">
        <v>38</v>
      </c>
      <c r="N121" s="14" t="s">
        <v>38</v>
      </c>
      <c r="O121" s="14"/>
      <c r="P121" s="14">
        <v>92</v>
      </c>
    </row>
    <row r="122" spans="1:16" x14ac:dyDescent="0.2">
      <c r="A122" s="13" t="s">
        <v>8</v>
      </c>
      <c r="B122" s="3" t="s">
        <v>19</v>
      </c>
      <c r="C122" s="14">
        <v>2015</v>
      </c>
      <c r="D122" s="14">
        <v>4</v>
      </c>
      <c r="E122" s="14">
        <v>140234</v>
      </c>
      <c r="F122" s="14">
        <v>892163</v>
      </c>
      <c r="G122" s="15">
        <v>1.70852</v>
      </c>
      <c r="H122" s="14">
        <v>1.6996100000000001</v>
      </c>
      <c r="I122" s="14">
        <v>1.71749</v>
      </c>
      <c r="J122" s="14">
        <v>0</v>
      </c>
      <c r="K122" s="14" t="s">
        <v>38</v>
      </c>
      <c r="L122" s="14" t="s">
        <v>38</v>
      </c>
      <c r="M122" s="14" t="s">
        <v>38</v>
      </c>
      <c r="N122" s="14" t="s">
        <v>38</v>
      </c>
      <c r="O122" s="14"/>
      <c r="P122" s="14">
        <v>92</v>
      </c>
    </row>
    <row r="123" spans="1:16" x14ac:dyDescent="0.2">
      <c r="A123" s="13" t="s">
        <v>8</v>
      </c>
      <c r="B123" s="3" t="s">
        <v>19</v>
      </c>
      <c r="C123" s="14">
        <v>2016</v>
      </c>
      <c r="D123" s="14">
        <v>1</v>
      </c>
      <c r="E123" s="14">
        <v>154687</v>
      </c>
      <c r="F123" s="14">
        <v>890872</v>
      </c>
      <c r="G123" s="15">
        <v>1.90808</v>
      </c>
      <c r="H123" s="14">
        <v>1.8986000000000001</v>
      </c>
      <c r="I123" s="14">
        <v>1.91761</v>
      </c>
      <c r="J123" s="14">
        <v>0</v>
      </c>
      <c r="K123" s="14">
        <v>1.0118</v>
      </c>
      <c r="L123" s="14">
        <v>1.0045999999999999</v>
      </c>
      <c r="M123" s="14">
        <v>1.0192000000000001</v>
      </c>
      <c r="N123" s="14">
        <v>1.3420000000000001E-3</v>
      </c>
      <c r="O123" s="14" t="s">
        <v>39</v>
      </c>
      <c r="P123" s="14">
        <v>91</v>
      </c>
    </row>
    <row r="124" spans="1:16" x14ac:dyDescent="0.2">
      <c r="A124" s="13" t="s">
        <v>8</v>
      </c>
      <c r="B124" s="3" t="s">
        <v>19</v>
      </c>
      <c r="C124" s="14">
        <v>2016</v>
      </c>
      <c r="D124" s="14">
        <v>2</v>
      </c>
      <c r="E124" s="14">
        <v>136798</v>
      </c>
      <c r="F124" s="14">
        <v>896242</v>
      </c>
      <c r="G124" s="15">
        <v>1.6773100000000001</v>
      </c>
      <c r="H124" s="14">
        <v>1.6684399999999999</v>
      </c>
      <c r="I124" s="14">
        <v>1.6862200000000001</v>
      </c>
      <c r="J124" s="14">
        <v>0</v>
      </c>
      <c r="K124" s="14">
        <v>0.97560000000000002</v>
      </c>
      <c r="L124" s="14">
        <v>0.96830000000000005</v>
      </c>
      <c r="M124" s="14">
        <v>0.98299999999999998</v>
      </c>
      <c r="N124" s="14">
        <v>0</v>
      </c>
      <c r="O124" s="14" t="s">
        <v>39</v>
      </c>
      <c r="P124" s="14">
        <v>91</v>
      </c>
    </row>
    <row r="125" spans="1:16" x14ac:dyDescent="0.2">
      <c r="A125" s="13" t="s">
        <v>8</v>
      </c>
      <c r="B125" s="3" t="s">
        <v>19</v>
      </c>
      <c r="C125" s="14">
        <v>2016</v>
      </c>
      <c r="D125" s="14">
        <v>3</v>
      </c>
      <c r="E125" s="14">
        <v>132312</v>
      </c>
      <c r="F125" s="14">
        <v>893979</v>
      </c>
      <c r="G125" s="15">
        <v>1.60873</v>
      </c>
      <c r="H125" s="14">
        <v>1.60009</v>
      </c>
      <c r="I125" s="14">
        <v>1.6174299999999999</v>
      </c>
      <c r="J125" s="14">
        <v>0</v>
      </c>
      <c r="K125" s="14">
        <v>1.0197000000000001</v>
      </c>
      <c r="L125" s="14">
        <v>1.0118</v>
      </c>
      <c r="M125" s="14">
        <v>1.0277000000000001</v>
      </c>
      <c r="N125" s="14">
        <v>9.9999999999999995E-7</v>
      </c>
      <c r="O125" s="14" t="s">
        <v>39</v>
      </c>
      <c r="P125" s="14">
        <v>92</v>
      </c>
    </row>
    <row r="126" spans="1:16" x14ac:dyDescent="0.2">
      <c r="A126" s="13" t="s">
        <v>8</v>
      </c>
      <c r="B126" s="3" t="s">
        <v>19</v>
      </c>
      <c r="C126" s="14">
        <v>2016</v>
      </c>
      <c r="D126" s="14">
        <v>4</v>
      </c>
      <c r="E126" s="14">
        <v>147650</v>
      </c>
      <c r="F126" s="14">
        <v>901371</v>
      </c>
      <c r="G126" s="15">
        <v>1.7805</v>
      </c>
      <c r="H126" s="14">
        <v>1.7714399999999999</v>
      </c>
      <c r="I126" s="14">
        <v>1.7896099999999999</v>
      </c>
      <c r="J126" s="14">
        <v>0</v>
      </c>
      <c r="K126" s="14">
        <v>1.01</v>
      </c>
      <c r="L126" s="14">
        <v>1.0026999999999999</v>
      </c>
      <c r="M126" s="14">
        <v>1.0175000000000001</v>
      </c>
      <c r="N126" s="14">
        <v>7.639E-3</v>
      </c>
      <c r="O126" s="14" t="s">
        <v>39</v>
      </c>
      <c r="P126" s="14">
        <v>92</v>
      </c>
    </row>
    <row r="127" spans="1:16" x14ac:dyDescent="0.2">
      <c r="A127" s="13" t="s">
        <v>8</v>
      </c>
      <c r="B127" s="3" t="s">
        <v>20</v>
      </c>
      <c r="C127" s="14">
        <v>2011</v>
      </c>
      <c r="D127" s="14">
        <v>1</v>
      </c>
      <c r="E127" s="14">
        <v>34352</v>
      </c>
      <c r="F127" s="14">
        <v>162747</v>
      </c>
      <c r="G127" s="15">
        <v>2.3452899999999999</v>
      </c>
      <c r="H127" s="14">
        <v>2.3206199999999999</v>
      </c>
      <c r="I127" s="14">
        <v>2.3702200000000002</v>
      </c>
      <c r="J127" s="14">
        <v>0</v>
      </c>
      <c r="K127" s="14" t="s">
        <v>38</v>
      </c>
      <c r="L127" s="14" t="s">
        <v>38</v>
      </c>
      <c r="M127" s="14" t="s">
        <v>38</v>
      </c>
      <c r="N127" s="14" t="s">
        <v>38</v>
      </c>
      <c r="O127" s="14"/>
      <c r="P127" s="14">
        <v>90</v>
      </c>
    </row>
    <row r="128" spans="1:16" x14ac:dyDescent="0.2">
      <c r="A128" s="13" t="s">
        <v>8</v>
      </c>
      <c r="B128" s="3" t="s">
        <v>20</v>
      </c>
      <c r="C128" s="14">
        <v>2011</v>
      </c>
      <c r="D128" s="14">
        <v>2</v>
      </c>
      <c r="E128" s="14">
        <v>33320</v>
      </c>
      <c r="F128" s="14">
        <v>164833</v>
      </c>
      <c r="G128" s="15">
        <v>2.2213599999999998</v>
      </c>
      <c r="H128" s="14">
        <v>2.1976399999999998</v>
      </c>
      <c r="I128" s="14">
        <v>2.2453400000000001</v>
      </c>
      <c r="J128" s="14">
        <v>0</v>
      </c>
      <c r="K128" s="14" t="s">
        <v>38</v>
      </c>
      <c r="L128" s="14" t="s">
        <v>38</v>
      </c>
      <c r="M128" s="14" t="s">
        <v>38</v>
      </c>
      <c r="N128" s="14" t="s">
        <v>38</v>
      </c>
      <c r="O128" s="14"/>
      <c r="P128" s="14">
        <v>91</v>
      </c>
    </row>
    <row r="129" spans="1:16" x14ac:dyDescent="0.2">
      <c r="A129" s="13" t="s">
        <v>8</v>
      </c>
      <c r="B129" s="3" t="s">
        <v>20</v>
      </c>
      <c r="C129" s="14">
        <v>2011</v>
      </c>
      <c r="D129" s="14">
        <v>3</v>
      </c>
      <c r="E129" s="14">
        <v>31392</v>
      </c>
      <c r="F129" s="14">
        <v>164146</v>
      </c>
      <c r="G129" s="15">
        <v>2.0787399999999998</v>
      </c>
      <c r="H129" s="14">
        <v>2.0558700000000001</v>
      </c>
      <c r="I129" s="14">
        <v>2.1018699999999999</v>
      </c>
      <c r="J129" s="14">
        <v>0</v>
      </c>
      <c r="K129" s="14" t="s">
        <v>38</v>
      </c>
      <c r="L129" s="14" t="s">
        <v>38</v>
      </c>
      <c r="M129" s="14" t="s">
        <v>38</v>
      </c>
      <c r="N129" s="14" t="s">
        <v>38</v>
      </c>
      <c r="O129" s="14"/>
      <c r="P129" s="14">
        <v>92</v>
      </c>
    </row>
    <row r="130" spans="1:16" x14ac:dyDescent="0.2">
      <c r="A130" s="13" t="s">
        <v>8</v>
      </c>
      <c r="B130" s="3" t="s">
        <v>20</v>
      </c>
      <c r="C130" s="14">
        <v>2011</v>
      </c>
      <c r="D130" s="14">
        <v>4</v>
      </c>
      <c r="E130" s="14">
        <v>35231</v>
      </c>
      <c r="F130" s="14">
        <v>166949</v>
      </c>
      <c r="G130" s="15">
        <v>2.29379</v>
      </c>
      <c r="H130" s="14">
        <v>2.2699600000000002</v>
      </c>
      <c r="I130" s="14">
        <v>2.3178700000000001</v>
      </c>
      <c r="J130" s="14">
        <v>0</v>
      </c>
      <c r="K130" s="14" t="s">
        <v>38</v>
      </c>
      <c r="L130" s="14" t="s">
        <v>38</v>
      </c>
      <c r="M130" s="14" t="s">
        <v>38</v>
      </c>
      <c r="N130" s="14" t="s">
        <v>38</v>
      </c>
      <c r="O130" s="14"/>
      <c r="P130" s="14">
        <v>92</v>
      </c>
    </row>
    <row r="131" spans="1:16" x14ac:dyDescent="0.2">
      <c r="A131" s="13" t="s">
        <v>8</v>
      </c>
      <c r="B131" s="3" t="s">
        <v>20</v>
      </c>
      <c r="C131" s="14">
        <v>2012</v>
      </c>
      <c r="D131" s="14">
        <v>1</v>
      </c>
      <c r="E131" s="14">
        <v>35342</v>
      </c>
      <c r="F131" s="14">
        <v>166655</v>
      </c>
      <c r="G131" s="15">
        <v>2.3304</v>
      </c>
      <c r="H131" s="14">
        <v>2.3062399999999998</v>
      </c>
      <c r="I131" s="14">
        <v>2.3548300000000002</v>
      </c>
      <c r="J131" s="14">
        <v>0</v>
      </c>
      <c r="K131" s="14" t="s">
        <v>38</v>
      </c>
      <c r="L131" s="14" t="s">
        <v>38</v>
      </c>
      <c r="M131" s="14" t="s">
        <v>38</v>
      </c>
      <c r="N131" s="14" t="s">
        <v>38</v>
      </c>
      <c r="O131" s="14"/>
      <c r="P131" s="14">
        <v>91</v>
      </c>
    </row>
    <row r="132" spans="1:16" x14ac:dyDescent="0.2">
      <c r="A132" s="13" t="s">
        <v>8</v>
      </c>
      <c r="B132" s="3" t="s">
        <v>20</v>
      </c>
      <c r="C132" s="14">
        <v>2012</v>
      </c>
      <c r="D132" s="14">
        <v>2</v>
      </c>
      <c r="E132" s="14">
        <v>34909</v>
      </c>
      <c r="F132" s="14">
        <v>169324</v>
      </c>
      <c r="G132" s="15">
        <v>2.2655699999999999</v>
      </c>
      <c r="H132" s="14">
        <v>2.24193</v>
      </c>
      <c r="I132" s="14">
        <v>2.2894600000000001</v>
      </c>
      <c r="J132" s="14">
        <v>0</v>
      </c>
      <c r="K132" s="14" t="s">
        <v>38</v>
      </c>
      <c r="L132" s="14" t="s">
        <v>38</v>
      </c>
      <c r="M132" s="14" t="s">
        <v>38</v>
      </c>
      <c r="N132" s="14" t="s">
        <v>38</v>
      </c>
      <c r="O132" s="14"/>
      <c r="P132" s="14">
        <v>91</v>
      </c>
    </row>
    <row r="133" spans="1:16" x14ac:dyDescent="0.2">
      <c r="A133" s="13" t="s">
        <v>8</v>
      </c>
      <c r="B133" s="3" t="s">
        <v>20</v>
      </c>
      <c r="C133" s="14">
        <v>2012</v>
      </c>
      <c r="D133" s="14">
        <v>3</v>
      </c>
      <c r="E133" s="14">
        <v>33422</v>
      </c>
      <c r="F133" s="14">
        <v>169452</v>
      </c>
      <c r="G133" s="15">
        <v>2.1438700000000002</v>
      </c>
      <c r="H133" s="14">
        <v>2.1210100000000001</v>
      </c>
      <c r="I133" s="14">
        <v>2.1669800000000001</v>
      </c>
      <c r="J133" s="14">
        <v>0</v>
      </c>
      <c r="K133" s="14" t="s">
        <v>38</v>
      </c>
      <c r="L133" s="14" t="s">
        <v>38</v>
      </c>
      <c r="M133" s="14" t="s">
        <v>38</v>
      </c>
      <c r="N133" s="14" t="s">
        <v>38</v>
      </c>
      <c r="O133" s="14"/>
      <c r="P133" s="14">
        <v>92</v>
      </c>
    </row>
    <row r="134" spans="1:16" x14ac:dyDescent="0.2">
      <c r="A134" s="13" t="s">
        <v>8</v>
      </c>
      <c r="B134" s="3" t="s">
        <v>20</v>
      </c>
      <c r="C134" s="14">
        <v>2012</v>
      </c>
      <c r="D134" s="14">
        <v>4</v>
      </c>
      <c r="E134" s="14">
        <v>38282</v>
      </c>
      <c r="F134" s="14">
        <v>172534</v>
      </c>
      <c r="G134" s="15">
        <v>2.4117500000000001</v>
      </c>
      <c r="H134" s="14">
        <v>2.3877100000000002</v>
      </c>
      <c r="I134" s="14">
        <v>2.4360300000000001</v>
      </c>
      <c r="J134" s="14">
        <v>0</v>
      </c>
      <c r="K134" s="14" t="s">
        <v>38</v>
      </c>
      <c r="L134" s="14" t="s">
        <v>38</v>
      </c>
      <c r="M134" s="14" t="s">
        <v>38</v>
      </c>
      <c r="N134" s="14" t="s">
        <v>38</v>
      </c>
      <c r="O134" s="14"/>
      <c r="P134" s="14">
        <v>92</v>
      </c>
    </row>
    <row r="135" spans="1:16" x14ac:dyDescent="0.2">
      <c r="A135" s="13" t="s">
        <v>8</v>
      </c>
      <c r="B135" s="3" t="s">
        <v>20</v>
      </c>
      <c r="C135" s="14">
        <v>2013</v>
      </c>
      <c r="D135" s="14">
        <v>1</v>
      </c>
      <c r="E135" s="14">
        <v>37093</v>
      </c>
      <c r="F135" s="14">
        <v>172683</v>
      </c>
      <c r="G135" s="15">
        <v>2.3867099999999999</v>
      </c>
      <c r="H135" s="14">
        <v>2.3625500000000001</v>
      </c>
      <c r="I135" s="14">
        <v>2.4111199999999999</v>
      </c>
      <c r="J135" s="14">
        <v>0</v>
      </c>
      <c r="K135" s="14" t="s">
        <v>38</v>
      </c>
      <c r="L135" s="14" t="s">
        <v>38</v>
      </c>
      <c r="M135" s="14" t="s">
        <v>38</v>
      </c>
      <c r="N135" s="14" t="s">
        <v>38</v>
      </c>
      <c r="O135" s="14"/>
      <c r="P135" s="14">
        <v>90</v>
      </c>
    </row>
    <row r="136" spans="1:16" x14ac:dyDescent="0.2">
      <c r="A136" s="13" t="s">
        <v>8</v>
      </c>
      <c r="B136" s="3" t="s">
        <v>20</v>
      </c>
      <c r="C136" s="14">
        <v>2013</v>
      </c>
      <c r="D136" s="14">
        <v>2</v>
      </c>
      <c r="E136" s="14">
        <v>37069</v>
      </c>
      <c r="F136" s="14">
        <v>175240</v>
      </c>
      <c r="G136" s="15">
        <v>2.3245399999999998</v>
      </c>
      <c r="H136" s="14">
        <v>2.3009900000000001</v>
      </c>
      <c r="I136" s="14">
        <v>2.3483200000000002</v>
      </c>
      <c r="J136" s="14">
        <v>0</v>
      </c>
      <c r="K136" s="14" t="s">
        <v>38</v>
      </c>
      <c r="L136" s="14" t="s">
        <v>38</v>
      </c>
      <c r="M136" s="14" t="s">
        <v>38</v>
      </c>
      <c r="N136" s="14" t="s">
        <v>38</v>
      </c>
      <c r="O136" s="14"/>
      <c r="P136" s="14">
        <v>91</v>
      </c>
    </row>
    <row r="137" spans="1:16" x14ac:dyDescent="0.2">
      <c r="A137" s="13" t="s">
        <v>8</v>
      </c>
      <c r="B137" s="3" t="s">
        <v>20</v>
      </c>
      <c r="C137" s="14">
        <v>2013</v>
      </c>
      <c r="D137" s="14">
        <v>3</v>
      </c>
      <c r="E137" s="14">
        <v>34854</v>
      </c>
      <c r="F137" s="14">
        <v>175164</v>
      </c>
      <c r="G137" s="15">
        <v>2.16282</v>
      </c>
      <c r="H137" s="14">
        <v>2.1402299999999999</v>
      </c>
      <c r="I137" s="14">
        <v>2.1856399999999998</v>
      </c>
      <c r="J137" s="14">
        <v>0</v>
      </c>
      <c r="K137" s="14" t="s">
        <v>38</v>
      </c>
      <c r="L137" s="14" t="s">
        <v>38</v>
      </c>
      <c r="M137" s="14" t="s">
        <v>38</v>
      </c>
      <c r="N137" s="14" t="s">
        <v>38</v>
      </c>
      <c r="O137" s="14"/>
      <c r="P137" s="14">
        <v>92</v>
      </c>
    </row>
    <row r="138" spans="1:16" x14ac:dyDescent="0.2">
      <c r="A138" s="13" t="s">
        <v>8</v>
      </c>
      <c r="B138" s="3" t="s">
        <v>20</v>
      </c>
      <c r="C138" s="14">
        <v>2013</v>
      </c>
      <c r="D138" s="14">
        <v>4</v>
      </c>
      <c r="E138" s="14">
        <v>37414</v>
      </c>
      <c r="F138" s="14">
        <v>178124</v>
      </c>
      <c r="G138" s="15">
        <v>2.2830900000000001</v>
      </c>
      <c r="H138" s="14">
        <v>2.2600799999999999</v>
      </c>
      <c r="I138" s="14">
        <v>2.3063500000000001</v>
      </c>
      <c r="J138" s="14">
        <v>0</v>
      </c>
      <c r="K138" s="14" t="s">
        <v>38</v>
      </c>
      <c r="L138" s="14" t="s">
        <v>38</v>
      </c>
      <c r="M138" s="14" t="s">
        <v>38</v>
      </c>
      <c r="N138" s="14" t="s">
        <v>38</v>
      </c>
      <c r="O138" s="14"/>
      <c r="P138" s="14">
        <v>92</v>
      </c>
    </row>
    <row r="139" spans="1:16" x14ac:dyDescent="0.2">
      <c r="A139" s="13" t="s">
        <v>8</v>
      </c>
      <c r="B139" s="3" t="s">
        <v>20</v>
      </c>
      <c r="C139" s="14">
        <v>2014</v>
      </c>
      <c r="D139" s="14">
        <v>1</v>
      </c>
      <c r="E139" s="14">
        <v>35787</v>
      </c>
      <c r="F139" s="14">
        <v>178236</v>
      </c>
      <c r="G139" s="15">
        <v>2.2309399999999999</v>
      </c>
      <c r="H139" s="14">
        <v>2.2079399999999998</v>
      </c>
      <c r="I139" s="14">
        <v>2.2541699999999998</v>
      </c>
      <c r="J139" s="14">
        <v>0</v>
      </c>
      <c r="K139" s="14" t="s">
        <v>38</v>
      </c>
      <c r="L139" s="14" t="s">
        <v>38</v>
      </c>
      <c r="M139" s="14" t="s">
        <v>38</v>
      </c>
      <c r="N139" s="14" t="s">
        <v>38</v>
      </c>
      <c r="O139" s="14"/>
      <c r="P139" s="14">
        <v>90</v>
      </c>
    </row>
    <row r="140" spans="1:16" x14ac:dyDescent="0.2">
      <c r="A140" s="13" t="s">
        <v>8</v>
      </c>
      <c r="B140" s="3" t="s">
        <v>20</v>
      </c>
      <c r="C140" s="14">
        <v>2014</v>
      </c>
      <c r="D140" s="14">
        <v>2</v>
      </c>
      <c r="E140" s="14">
        <v>37542</v>
      </c>
      <c r="F140" s="14">
        <v>180748</v>
      </c>
      <c r="G140" s="15">
        <v>2.2824599999999999</v>
      </c>
      <c r="H140" s="14">
        <v>2.2594799999999999</v>
      </c>
      <c r="I140" s="14">
        <v>2.30566</v>
      </c>
      <c r="J140" s="14">
        <v>0</v>
      </c>
      <c r="K140" s="14" t="s">
        <v>38</v>
      </c>
      <c r="L140" s="14" t="s">
        <v>38</v>
      </c>
      <c r="M140" s="14" t="s">
        <v>38</v>
      </c>
      <c r="N140" s="14" t="s">
        <v>38</v>
      </c>
      <c r="O140" s="14"/>
      <c r="P140" s="14">
        <v>91</v>
      </c>
    </row>
    <row r="141" spans="1:16" x14ac:dyDescent="0.2">
      <c r="A141" s="13" t="s">
        <v>8</v>
      </c>
      <c r="B141" s="3" t="s">
        <v>20</v>
      </c>
      <c r="C141" s="14">
        <v>2014</v>
      </c>
      <c r="D141" s="14">
        <v>3</v>
      </c>
      <c r="E141" s="14">
        <v>36769</v>
      </c>
      <c r="F141" s="14">
        <v>180186</v>
      </c>
      <c r="G141" s="15">
        <v>2.2180599999999999</v>
      </c>
      <c r="H141" s="14">
        <v>2.1955</v>
      </c>
      <c r="I141" s="14">
        <v>2.24085</v>
      </c>
      <c r="J141" s="14">
        <v>0</v>
      </c>
      <c r="K141" s="14" t="s">
        <v>38</v>
      </c>
      <c r="L141" s="14" t="s">
        <v>38</v>
      </c>
      <c r="M141" s="14" t="s">
        <v>38</v>
      </c>
      <c r="N141" s="14" t="s">
        <v>38</v>
      </c>
      <c r="O141" s="14"/>
      <c r="P141" s="14">
        <v>92</v>
      </c>
    </row>
    <row r="142" spans="1:16" x14ac:dyDescent="0.2">
      <c r="A142" s="13" t="s">
        <v>8</v>
      </c>
      <c r="B142" s="3" t="s">
        <v>20</v>
      </c>
      <c r="C142" s="14">
        <v>2014</v>
      </c>
      <c r="D142" s="14">
        <v>4</v>
      </c>
      <c r="E142" s="14">
        <v>41217</v>
      </c>
      <c r="F142" s="14">
        <v>183127</v>
      </c>
      <c r="G142" s="15">
        <v>2.44645</v>
      </c>
      <c r="H142" s="14">
        <v>2.4229400000000001</v>
      </c>
      <c r="I142" s="14">
        <v>2.47018</v>
      </c>
      <c r="J142" s="14">
        <v>0</v>
      </c>
      <c r="K142" s="14" t="s">
        <v>38</v>
      </c>
      <c r="L142" s="14" t="s">
        <v>38</v>
      </c>
      <c r="M142" s="14" t="s">
        <v>38</v>
      </c>
      <c r="N142" s="14" t="s">
        <v>38</v>
      </c>
      <c r="O142" s="14"/>
      <c r="P142" s="14">
        <v>92</v>
      </c>
    </row>
    <row r="143" spans="1:16" x14ac:dyDescent="0.2">
      <c r="A143" s="13" t="s">
        <v>8</v>
      </c>
      <c r="B143" s="3" t="s">
        <v>20</v>
      </c>
      <c r="C143" s="14">
        <v>2015</v>
      </c>
      <c r="D143" s="14">
        <v>1</v>
      </c>
      <c r="E143" s="14">
        <v>42488</v>
      </c>
      <c r="F143" s="14">
        <v>182548</v>
      </c>
      <c r="G143" s="15">
        <v>2.5861100000000001</v>
      </c>
      <c r="H143" s="14">
        <v>2.5616300000000001</v>
      </c>
      <c r="I143" s="14">
        <v>2.6108199999999999</v>
      </c>
      <c r="J143" s="14">
        <v>0</v>
      </c>
      <c r="K143" s="14" t="s">
        <v>38</v>
      </c>
      <c r="L143" s="14" t="s">
        <v>38</v>
      </c>
      <c r="M143" s="14" t="s">
        <v>38</v>
      </c>
      <c r="N143" s="14" t="s">
        <v>38</v>
      </c>
      <c r="O143" s="14"/>
      <c r="P143" s="14">
        <v>90</v>
      </c>
    </row>
    <row r="144" spans="1:16" x14ac:dyDescent="0.2">
      <c r="A144" s="13" t="s">
        <v>8</v>
      </c>
      <c r="B144" s="3" t="s">
        <v>20</v>
      </c>
      <c r="C144" s="14">
        <v>2015</v>
      </c>
      <c r="D144" s="14">
        <v>2</v>
      </c>
      <c r="E144" s="14">
        <v>40014</v>
      </c>
      <c r="F144" s="14">
        <v>185241</v>
      </c>
      <c r="G144" s="15">
        <v>2.3737400000000002</v>
      </c>
      <c r="H144" s="14">
        <v>2.3506</v>
      </c>
      <c r="I144" s="14">
        <v>2.3971100000000001</v>
      </c>
      <c r="J144" s="14">
        <v>0</v>
      </c>
      <c r="K144" s="14" t="s">
        <v>38</v>
      </c>
      <c r="L144" s="14" t="s">
        <v>38</v>
      </c>
      <c r="M144" s="14" t="s">
        <v>38</v>
      </c>
      <c r="N144" s="14" t="s">
        <v>38</v>
      </c>
      <c r="O144" s="14"/>
      <c r="P144" s="14">
        <v>91</v>
      </c>
    </row>
    <row r="145" spans="1:16" x14ac:dyDescent="0.2">
      <c r="A145" s="13" t="s">
        <v>8</v>
      </c>
      <c r="B145" s="3" t="s">
        <v>20</v>
      </c>
      <c r="C145" s="14">
        <v>2015</v>
      </c>
      <c r="D145" s="14">
        <v>3</v>
      </c>
      <c r="E145" s="14">
        <v>37244</v>
      </c>
      <c r="F145" s="14">
        <v>184859</v>
      </c>
      <c r="G145" s="15">
        <v>2.1899199999999999</v>
      </c>
      <c r="H145" s="14">
        <v>2.1677900000000001</v>
      </c>
      <c r="I145" s="14">
        <v>2.2122700000000002</v>
      </c>
      <c r="J145" s="14">
        <v>0</v>
      </c>
      <c r="K145" s="14" t="s">
        <v>38</v>
      </c>
      <c r="L145" s="14" t="s">
        <v>38</v>
      </c>
      <c r="M145" s="14" t="s">
        <v>38</v>
      </c>
      <c r="N145" s="14" t="s">
        <v>38</v>
      </c>
      <c r="O145" s="14"/>
      <c r="P145" s="14">
        <v>92</v>
      </c>
    </row>
    <row r="146" spans="1:16" x14ac:dyDescent="0.2">
      <c r="A146" s="13" t="s">
        <v>8</v>
      </c>
      <c r="B146" s="3" t="s">
        <v>20</v>
      </c>
      <c r="C146" s="14">
        <v>2015</v>
      </c>
      <c r="D146" s="14">
        <v>4</v>
      </c>
      <c r="E146" s="14">
        <v>39645</v>
      </c>
      <c r="F146" s="14">
        <v>187981</v>
      </c>
      <c r="G146" s="15">
        <v>2.2923800000000001</v>
      </c>
      <c r="H146" s="14">
        <v>2.26993</v>
      </c>
      <c r="I146" s="14">
        <v>2.3150599999999999</v>
      </c>
      <c r="J146" s="14">
        <v>0</v>
      </c>
      <c r="K146" s="14" t="s">
        <v>38</v>
      </c>
      <c r="L146" s="14" t="s">
        <v>38</v>
      </c>
      <c r="M146" s="14" t="s">
        <v>38</v>
      </c>
      <c r="N146" s="14" t="s">
        <v>38</v>
      </c>
      <c r="O146" s="14"/>
      <c r="P146" s="14">
        <v>92</v>
      </c>
    </row>
    <row r="147" spans="1:16" x14ac:dyDescent="0.2">
      <c r="A147" s="13" t="s">
        <v>8</v>
      </c>
      <c r="B147" s="3" t="s">
        <v>20</v>
      </c>
      <c r="C147" s="14">
        <v>2016</v>
      </c>
      <c r="D147" s="14">
        <v>1</v>
      </c>
      <c r="E147" s="14">
        <v>40952</v>
      </c>
      <c r="F147" s="14">
        <v>187979</v>
      </c>
      <c r="G147" s="15">
        <v>2.3940000000000001</v>
      </c>
      <c r="H147" s="14">
        <v>2.37093</v>
      </c>
      <c r="I147" s="14">
        <v>2.4173</v>
      </c>
      <c r="J147" s="14">
        <v>0</v>
      </c>
      <c r="K147" s="14">
        <v>1.0207999999999999</v>
      </c>
      <c r="L147" s="14">
        <v>1.0062</v>
      </c>
      <c r="M147" s="14">
        <v>1.0355000000000001</v>
      </c>
      <c r="N147" s="14">
        <v>4.9579999999999997E-3</v>
      </c>
      <c r="O147" s="14" t="s">
        <v>39</v>
      </c>
      <c r="P147" s="14">
        <v>91</v>
      </c>
    </row>
    <row r="148" spans="1:16" x14ac:dyDescent="0.2">
      <c r="A148" s="13" t="s">
        <v>8</v>
      </c>
      <c r="B148" s="3" t="s">
        <v>20</v>
      </c>
      <c r="C148" s="14">
        <v>2016</v>
      </c>
      <c r="D148" s="14">
        <v>2</v>
      </c>
      <c r="E148" s="14">
        <v>40346</v>
      </c>
      <c r="F148" s="14">
        <v>190680</v>
      </c>
      <c r="G148" s="15">
        <v>2.32517</v>
      </c>
      <c r="H148" s="14">
        <v>2.3025899999999999</v>
      </c>
      <c r="I148" s="14">
        <v>2.3479700000000001</v>
      </c>
      <c r="J148" s="14">
        <v>0</v>
      </c>
      <c r="K148" s="14">
        <v>1.0467</v>
      </c>
      <c r="L148" s="14">
        <v>1.0317000000000001</v>
      </c>
      <c r="M148" s="14">
        <v>1.0620000000000001</v>
      </c>
      <c r="N148" s="14">
        <v>0</v>
      </c>
      <c r="O148" s="14" t="s">
        <v>39</v>
      </c>
      <c r="P148" s="14">
        <v>91</v>
      </c>
    </row>
    <row r="149" spans="1:16" x14ac:dyDescent="0.2">
      <c r="A149" s="13" t="s">
        <v>8</v>
      </c>
      <c r="B149" s="3" t="s">
        <v>20</v>
      </c>
      <c r="C149" s="14">
        <v>2016</v>
      </c>
      <c r="D149" s="14">
        <v>3</v>
      </c>
      <c r="E149" s="14">
        <v>38170</v>
      </c>
      <c r="F149" s="14">
        <v>190486</v>
      </c>
      <c r="G149" s="15">
        <v>2.17807</v>
      </c>
      <c r="H149" s="14">
        <v>2.1563300000000001</v>
      </c>
      <c r="I149" s="14">
        <v>2.2000299999999999</v>
      </c>
      <c r="J149" s="14">
        <v>0</v>
      </c>
      <c r="K149" s="14">
        <v>1.0478000000000001</v>
      </c>
      <c r="L149" s="14">
        <v>1.0322</v>
      </c>
      <c r="M149" s="14">
        <v>1.0634999999999999</v>
      </c>
      <c r="N149" s="14">
        <v>0</v>
      </c>
      <c r="O149" s="14" t="s">
        <v>39</v>
      </c>
      <c r="P149" s="14">
        <v>92</v>
      </c>
    </row>
    <row r="150" spans="1:16" x14ac:dyDescent="0.2">
      <c r="A150" s="13" t="s">
        <v>8</v>
      </c>
      <c r="B150" s="3" t="s">
        <v>20</v>
      </c>
      <c r="C150" s="14">
        <v>2016</v>
      </c>
      <c r="D150" s="14">
        <v>4</v>
      </c>
      <c r="E150" s="14">
        <v>42726</v>
      </c>
      <c r="F150" s="14">
        <v>193597</v>
      </c>
      <c r="G150" s="15">
        <v>2.39886</v>
      </c>
      <c r="H150" s="14">
        <v>2.3762300000000001</v>
      </c>
      <c r="I150" s="14">
        <v>2.4217200000000001</v>
      </c>
      <c r="J150" s="14">
        <v>0</v>
      </c>
      <c r="K150" s="14">
        <v>1.0458000000000001</v>
      </c>
      <c r="L150" s="14">
        <v>1.0311999999999999</v>
      </c>
      <c r="M150" s="14">
        <v>1.0607</v>
      </c>
      <c r="N150" s="14">
        <v>0</v>
      </c>
      <c r="O150" s="14" t="s">
        <v>39</v>
      </c>
      <c r="P150" s="14">
        <v>92</v>
      </c>
    </row>
    <row r="151" spans="1:16" x14ac:dyDescent="0.2">
      <c r="A151" s="1"/>
    </row>
    <row r="152" spans="1:16" ht="12.75" x14ac:dyDescent="0.2">
      <c r="A152" s="5" t="s">
        <v>40</v>
      </c>
    </row>
  </sheetData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C7CE8C1-47E1-4162-8465-CF907FD89E02}"/>
</file>

<file path=customXml/itemProps2.xml><?xml version="1.0" encoding="utf-8"?>
<ds:datastoreItem xmlns:ds="http://schemas.openxmlformats.org/officeDocument/2006/customXml" ds:itemID="{E225B6A0-F07F-4ABB-B0C4-3C168B6C6CE6}"/>
</file>

<file path=customXml/itemProps3.xml><?xml version="1.0" encoding="utf-8"?>
<ds:datastoreItem xmlns:ds="http://schemas.openxmlformats.org/officeDocument/2006/customXml" ds:itemID="{3283D05E-6497-42E6-8A03-F8E477DAD3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table_count_crdrt</vt:lpstr>
      <vt:lpstr>graph_data</vt:lpstr>
      <vt:lpstr>orig_data</vt:lpstr>
      <vt:lpstr>fig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 Burchill</dc:creator>
  <cp:lastModifiedBy>Dale Stevenson</cp:lastModifiedBy>
  <cp:lastPrinted>2020-03-04T16:42:30Z</cp:lastPrinted>
  <dcterms:created xsi:type="dcterms:W3CDTF">2017-06-12T16:47:59Z</dcterms:created>
  <dcterms:modified xsi:type="dcterms:W3CDTF">2021-04-29T16:51:31Z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